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O:\Finance\Finance Personnel Only\Investor Relations\Earnings\Earnings 2020\Q2 2020\Web\"/>
    </mc:Choice>
  </mc:AlternateContent>
  <xr:revisionPtr revIDLastSave="0" documentId="13_ncr:1_{709FAA2F-8BFC-4745-BEC3-E1116E1C6765}" xr6:coauthVersionLast="45" xr6:coauthVersionMax="45" xr10:uidLastSave="{00000000-0000-0000-0000-000000000000}"/>
  <bookViews>
    <workbookView xWindow="-120" yWindow="-120" windowWidth="29040" windowHeight="15840" activeTab="4" xr2:uid="{00000000-000D-0000-FFFF-FFFF00000000}"/>
  </bookViews>
  <sheets>
    <sheet name="Income Statement" sheetId="4" r:id="rId1"/>
    <sheet name="Balance Sheet" sheetId="5" r:id="rId2"/>
    <sheet name="Net Interest Margin" sheetId="6" r:id="rId3"/>
    <sheet name="Key Performance Metrics" sheetId="9" r:id="rId4"/>
    <sheet name="ACL History" sheetId="8" r:id="rId5"/>
  </sheets>
  <definedNames>
    <definedName name="_xlnm.Print_Area" localSheetId="1">'Balance Sheet'!$A$1:$K$36</definedName>
    <definedName name="_xlnm.Print_Area" localSheetId="0">'Income Statement'!$A$1:$N$55</definedName>
    <definedName name="_xlnm.Print_Area" localSheetId="3">'Key Performance Metrics'!$A$1:$K$223</definedName>
    <definedName name="_xlnm.Print_Area" localSheetId="2">'Net Interest Margin'!$A$1:$AE$38</definedName>
    <definedName name="_xlnm.Print_Titles" localSheetId="3">'Key Performance Metrics'!$1:$2</definedName>
    <definedName name="_xlnm.Print_Titles" localSheetId="2">'Net Interest Margin'!$A:$A</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4" i="9" l="1"/>
  <c r="K213" i="9"/>
  <c r="K212" i="9"/>
  <c r="K208" i="9"/>
  <c r="K205" i="9"/>
  <c r="J214" i="9"/>
  <c r="J208" i="9"/>
  <c r="J205" i="9"/>
  <c r="K186" i="9"/>
  <c r="K185" i="9"/>
  <c r="K184" i="9"/>
  <c r="K180" i="9"/>
  <c r="K176" i="9"/>
  <c r="N8" i="8" l="1"/>
  <c r="N7" i="8"/>
  <c r="K5" i="8" l="1"/>
  <c r="M5" i="8"/>
  <c r="C27" i="6" l="1"/>
  <c r="C29" i="6" s="1"/>
  <c r="B27" i="6"/>
  <c r="B29" i="6" s="1"/>
  <c r="B31" i="6" s="1"/>
  <c r="B33" i="6" s="1"/>
  <c r="C12" i="6"/>
  <c r="C14" i="6" s="1"/>
  <c r="B12" i="6"/>
  <c r="B14" i="6" s="1"/>
  <c r="C34" i="6" l="1"/>
  <c r="B16" i="6"/>
  <c r="B34" i="6"/>
  <c r="N48" i="4"/>
  <c r="N47" i="4"/>
  <c r="N46" i="4"/>
  <c r="N45" i="4"/>
  <c r="N40" i="4"/>
  <c r="N38" i="4"/>
  <c r="N37" i="4"/>
  <c r="N36" i="4"/>
  <c r="N35" i="4"/>
  <c r="N34" i="4"/>
  <c r="N33" i="4"/>
  <c r="N32" i="4"/>
  <c r="N31" i="4"/>
  <c r="N30" i="4"/>
  <c r="N29" i="4"/>
  <c r="N28" i="4"/>
  <c r="N27" i="4"/>
  <c r="N26" i="4"/>
  <c r="N23" i="4"/>
  <c r="N22" i="4"/>
  <c r="N21" i="4"/>
  <c r="N20" i="4"/>
  <c r="N19" i="4"/>
  <c r="N18" i="4"/>
  <c r="N17" i="4"/>
  <c r="N16" i="4"/>
  <c r="N15" i="4"/>
  <c r="N14" i="4"/>
  <c r="N13" i="4"/>
  <c r="N12" i="4"/>
  <c r="N11" i="4"/>
  <c r="N9" i="4"/>
  <c r="N8" i="4"/>
  <c r="N7" i="4"/>
  <c r="N6" i="4"/>
  <c r="K44" i="4"/>
  <c r="K43" i="4"/>
  <c r="K42" i="4"/>
  <c r="H101" i="9" l="1"/>
  <c r="I101" i="9"/>
  <c r="J101" i="9"/>
  <c r="K101" i="9"/>
  <c r="J97" i="9"/>
  <c r="K97" i="9"/>
  <c r="K102" i="9" s="1"/>
  <c r="J90" i="9"/>
  <c r="K90" i="9"/>
  <c r="J81" i="9"/>
  <c r="J83" i="9" s="1"/>
  <c r="J85" i="9" s="1"/>
  <c r="K81" i="9"/>
  <c r="K83" i="9" s="1"/>
  <c r="K85" i="9" s="1"/>
  <c r="J74" i="9"/>
  <c r="J76" i="9" s="1"/>
  <c r="K74" i="9"/>
  <c r="K76" i="9" s="1"/>
  <c r="J69" i="9"/>
  <c r="K69" i="9"/>
  <c r="J64" i="9"/>
  <c r="K64" i="9"/>
  <c r="J46" i="9"/>
  <c r="K46" i="9"/>
  <c r="J41" i="9"/>
  <c r="K41" i="9"/>
  <c r="J36" i="9"/>
  <c r="K36" i="9"/>
  <c r="K55" i="9"/>
  <c r="J102" i="9" l="1"/>
  <c r="J149" i="9"/>
  <c r="J138" i="9"/>
  <c r="J55" i="9"/>
  <c r="K149" i="9" l="1"/>
  <c r="K138" i="9"/>
  <c r="F27" i="6" l="1"/>
  <c r="F29" i="6" s="1"/>
  <c r="E27" i="6"/>
  <c r="E29" i="6" s="1"/>
  <c r="E31" i="6" s="1"/>
  <c r="E33" i="6" s="1"/>
  <c r="F12" i="6"/>
  <c r="F14" i="6" s="1"/>
  <c r="E12" i="6"/>
  <c r="E14" i="6" s="1"/>
  <c r="F34" i="6" l="1"/>
  <c r="E16" i="6"/>
  <c r="E34" i="6"/>
  <c r="N6" i="8"/>
  <c r="N5" i="8"/>
  <c r="M9" i="8"/>
  <c r="L5" i="8"/>
  <c r="L9" i="8" l="1"/>
  <c r="N9" i="8"/>
  <c r="M6" i="4"/>
  <c r="L6" i="4"/>
  <c r="J44" i="4" l="1"/>
  <c r="N44" i="4" s="1"/>
  <c r="N42" i="4" l="1"/>
  <c r="J42" i="4"/>
  <c r="J41" i="4"/>
  <c r="N41" i="4" s="1"/>
  <c r="N43" i="4" l="1"/>
  <c r="J43" i="4"/>
  <c r="I12" i="6" l="1"/>
  <c r="I41" i="4" l="1"/>
  <c r="M48" i="4" l="1"/>
  <c r="M47" i="4"/>
  <c r="M46" i="4"/>
  <c r="M45" i="4"/>
  <c r="M41" i="4"/>
  <c r="M40" i="4"/>
  <c r="M38" i="4"/>
  <c r="M37" i="4"/>
  <c r="M36" i="4"/>
  <c r="M35" i="4"/>
  <c r="M34" i="4"/>
  <c r="M33" i="4"/>
  <c r="M32" i="4"/>
  <c r="M31" i="4"/>
  <c r="M30" i="4"/>
  <c r="M29" i="4"/>
  <c r="M28" i="4"/>
  <c r="M27" i="4"/>
  <c r="M26" i="4"/>
  <c r="M23" i="4"/>
  <c r="M22" i="4"/>
  <c r="M21" i="4"/>
  <c r="M20" i="4"/>
  <c r="M19" i="4"/>
  <c r="M18" i="4"/>
  <c r="M17" i="4"/>
  <c r="M16" i="4"/>
  <c r="M15" i="4"/>
  <c r="M14" i="4"/>
  <c r="M13" i="4"/>
  <c r="M11" i="4"/>
  <c r="M12" i="4"/>
  <c r="M9" i="4"/>
  <c r="M8" i="4"/>
  <c r="M7" i="4"/>
  <c r="I43" i="4"/>
  <c r="I42" i="4"/>
  <c r="I44" i="4"/>
  <c r="I27" i="6"/>
  <c r="I29" i="6" s="1"/>
  <c r="I34" i="6" s="1"/>
  <c r="H27" i="6"/>
  <c r="H29" i="6" s="1"/>
  <c r="I14" i="6"/>
  <c r="H12" i="6"/>
  <c r="H14" i="6" s="1"/>
  <c r="H16" i="6" s="1"/>
  <c r="K12" i="6"/>
  <c r="H31" i="6" l="1"/>
  <c r="H33" i="6" s="1"/>
  <c r="H34" i="6"/>
  <c r="M42" i="4"/>
  <c r="I214" i="9"/>
  <c r="I205" i="9"/>
  <c r="I208" i="9" s="1"/>
  <c r="I186" i="9"/>
  <c r="I167" i="9"/>
  <c r="I173" i="9" s="1"/>
  <c r="I176" i="9" s="1"/>
  <c r="I180" i="9" s="1"/>
  <c r="I145" i="9"/>
  <c r="I140" i="9"/>
  <c r="I97" i="9"/>
  <c r="I102" i="9" s="1"/>
  <c r="I90" i="9"/>
  <c r="I81" i="9"/>
  <c r="I83" i="9" s="1"/>
  <c r="I85" i="9" s="1"/>
  <c r="I74" i="9"/>
  <c r="I76" i="9" s="1"/>
  <c r="I69" i="9"/>
  <c r="I64" i="9"/>
  <c r="I55" i="9"/>
  <c r="I46" i="9"/>
  <c r="I41" i="9"/>
  <c r="I36" i="9"/>
  <c r="B167" i="9" l="1"/>
  <c r="B173" i="9" s="1"/>
  <c r="C167" i="9"/>
  <c r="C173" i="9" s="1"/>
  <c r="H167" i="9"/>
  <c r="H173" i="9" s="1"/>
  <c r="E167" i="9"/>
  <c r="E173" i="9" s="1"/>
  <c r="F167" i="9"/>
  <c r="F173" i="9" s="1"/>
  <c r="G167" i="9"/>
  <c r="L12" i="4"/>
  <c r="H42" i="4"/>
  <c r="H43" i="4"/>
  <c r="F102" i="9" l="1"/>
  <c r="F64" i="9"/>
  <c r="N27" i="6" l="1"/>
  <c r="N29" i="6" s="1"/>
  <c r="N31" i="6" s="1"/>
  <c r="N33" i="6" s="1"/>
  <c r="N12" i="6"/>
  <c r="N14" i="6" s="1"/>
  <c r="N16" i="6" l="1"/>
  <c r="N34" i="6"/>
  <c r="H44" i="4"/>
  <c r="G42" i="4"/>
  <c r="H55" i="9" l="1"/>
  <c r="H36" i="9" l="1"/>
  <c r="L27" i="6"/>
  <c r="L29" i="6" s="1"/>
  <c r="K27" i="6"/>
  <c r="K29" i="6" s="1"/>
  <c r="K31" i="6" s="1"/>
  <c r="K33" i="6" s="1"/>
  <c r="L12" i="6"/>
  <c r="L14" i="6" s="1"/>
  <c r="K14" i="6"/>
  <c r="L34" i="6" l="1"/>
  <c r="K16" i="6"/>
  <c r="K34" i="6"/>
  <c r="G214" i="9"/>
  <c r="G205" i="9"/>
  <c r="G208" i="9" s="1"/>
  <c r="G186" i="9"/>
  <c r="G173" i="9"/>
  <c r="G176" i="9" s="1"/>
  <c r="G180" i="9" s="1"/>
  <c r="G145" i="9"/>
  <c r="G140" i="9"/>
  <c r="G101" i="9"/>
  <c r="G97" i="9"/>
  <c r="G90" i="9"/>
  <c r="G81" i="9"/>
  <c r="G83" i="9" s="1"/>
  <c r="G85" i="9" s="1"/>
  <c r="G74" i="9"/>
  <c r="G76" i="9" s="1"/>
  <c r="G69" i="9"/>
  <c r="G64" i="9"/>
  <c r="G55" i="9"/>
  <c r="G46" i="9"/>
  <c r="G41" i="9"/>
  <c r="G36" i="9"/>
  <c r="G102" i="9" l="1"/>
  <c r="M43" i="4"/>
  <c r="G43" i="4" l="1"/>
  <c r="G44" i="4"/>
  <c r="M44" i="4" s="1"/>
  <c r="H214" i="9" l="1"/>
  <c r="B36" i="9" l="1"/>
  <c r="C36" i="9"/>
  <c r="D36" i="9"/>
  <c r="E36" i="9"/>
  <c r="B41" i="9"/>
  <c r="C41" i="9"/>
  <c r="D41" i="9"/>
  <c r="E41" i="9"/>
  <c r="H41" i="9"/>
  <c r="B46" i="9"/>
  <c r="C46" i="9"/>
  <c r="D46" i="9"/>
  <c r="E46" i="9"/>
  <c r="H46" i="9"/>
  <c r="B55" i="9"/>
  <c r="C55" i="9"/>
  <c r="D55" i="9"/>
  <c r="E55" i="9"/>
  <c r="B64" i="9"/>
  <c r="C64" i="9"/>
  <c r="D64" i="9"/>
  <c r="E64" i="9"/>
  <c r="H64" i="9"/>
  <c r="B69" i="9"/>
  <c r="C69" i="9"/>
  <c r="D69" i="9"/>
  <c r="E69" i="9"/>
  <c r="H69" i="9"/>
  <c r="B74" i="9"/>
  <c r="B76" i="9" s="1"/>
  <c r="C74" i="9"/>
  <c r="C76" i="9" s="1"/>
  <c r="D74" i="9"/>
  <c r="D76" i="9" s="1"/>
  <c r="E74" i="9"/>
  <c r="E82" i="9" s="1"/>
  <c r="H74" i="9"/>
  <c r="H76" i="9" s="1"/>
  <c r="B79" i="9"/>
  <c r="C79" i="9"/>
  <c r="D79" i="9"/>
  <c r="E79" i="9"/>
  <c r="B80" i="9"/>
  <c r="C80" i="9"/>
  <c r="D80" i="9"/>
  <c r="E80" i="9"/>
  <c r="B81" i="9"/>
  <c r="B83" i="9" s="1"/>
  <c r="B84" i="9"/>
  <c r="C84" i="9"/>
  <c r="D84" i="9"/>
  <c r="E84" i="9"/>
  <c r="B90" i="9"/>
  <c r="C90" i="9"/>
  <c r="D90" i="9"/>
  <c r="E90" i="9"/>
  <c r="H90" i="9"/>
  <c r="B97" i="9"/>
  <c r="C97" i="9"/>
  <c r="D97" i="9"/>
  <c r="E97" i="9"/>
  <c r="H97" i="9"/>
  <c r="H102" i="9" s="1"/>
  <c r="B101" i="9"/>
  <c r="C101" i="9"/>
  <c r="D101" i="9"/>
  <c r="E101" i="9"/>
  <c r="C81" i="9" l="1"/>
  <c r="D82" i="9"/>
  <c r="D102" i="9"/>
  <c r="E102" i="9"/>
  <c r="E76" i="9"/>
  <c r="B102" i="9"/>
  <c r="E81" i="9"/>
  <c r="E83" i="9" s="1"/>
  <c r="E85" i="9" s="1"/>
  <c r="C102" i="9"/>
  <c r="H81" i="9"/>
  <c r="B85" i="9"/>
  <c r="D81" i="9"/>
  <c r="C82" i="9"/>
  <c r="C83" i="9" s="1"/>
  <c r="C85" i="9" s="1"/>
  <c r="O27" i="6"/>
  <c r="O29" i="6" s="1"/>
  <c r="O12" i="6"/>
  <c r="O14" i="6" s="1"/>
  <c r="D83" i="9" l="1"/>
  <c r="D85" i="9" s="1"/>
  <c r="H83" i="9"/>
  <c r="H85" i="9" s="1"/>
  <c r="O34" i="6"/>
  <c r="E214" i="9" l="1"/>
  <c r="D214" i="9"/>
  <c r="H205" i="9"/>
  <c r="H208" i="9" s="1"/>
  <c r="E205" i="9"/>
  <c r="E208" i="9" s="1"/>
  <c r="D205" i="9"/>
  <c r="D208" i="9" s="1"/>
  <c r="H186" i="9"/>
  <c r="E186" i="9"/>
  <c r="D186" i="9"/>
  <c r="H176" i="9"/>
  <c r="H180" i="9" s="1"/>
  <c r="E176" i="9"/>
  <c r="E180" i="9" s="1"/>
  <c r="D167" i="9"/>
  <c r="E149" i="9"/>
  <c r="D149" i="9"/>
  <c r="H145" i="9"/>
  <c r="E145" i="9"/>
  <c r="D145" i="9"/>
  <c r="H140" i="9"/>
  <c r="E140" i="9"/>
  <c r="D140" i="9"/>
  <c r="E138" i="9"/>
  <c r="D138" i="9"/>
  <c r="C138" i="9"/>
  <c r="U34" i="6"/>
  <c r="Z31" i="6"/>
  <c r="Z33" i="6" s="1"/>
  <c r="W31" i="6"/>
  <c r="W33" i="6" s="1"/>
  <c r="T27" i="6"/>
  <c r="T29" i="6" s="1"/>
  <c r="R27" i="6"/>
  <c r="R29" i="6" s="1"/>
  <c r="Q27" i="6"/>
  <c r="Q29" i="6" s="1"/>
  <c r="Q31" i="6" s="1"/>
  <c r="Q33" i="6" s="1"/>
  <c r="Z16" i="6"/>
  <c r="W16" i="6"/>
  <c r="T16" i="6"/>
  <c r="Q14" i="6"/>
  <c r="R12" i="6"/>
  <c r="R14" i="6" s="1"/>
  <c r="Q12" i="6"/>
  <c r="E34" i="5"/>
  <c r="D34" i="5"/>
  <c r="D35" i="5" s="1"/>
  <c r="C34" i="5"/>
  <c r="E26" i="5"/>
  <c r="D26" i="5"/>
  <c r="C26" i="5"/>
  <c r="E16" i="5"/>
  <c r="D16" i="5"/>
  <c r="C16" i="5"/>
  <c r="L48" i="4"/>
  <c r="L47" i="4"/>
  <c r="L46" i="4"/>
  <c r="L45" i="4"/>
  <c r="E44" i="4"/>
  <c r="D44" i="4"/>
  <c r="C44" i="4"/>
  <c r="F43" i="4"/>
  <c r="F42" i="4"/>
  <c r="E42" i="4"/>
  <c r="D42" i="4"/>
  <c r="C42" i="4"/>
  <c r="E41" i="4"/>
  <c r="E43" i="4" s="1"/>
  <c r="D41" i="4"/>
  <c r="D43" i="4" s="1"/>
  <c r="C41" i="4"/>
  <c r="C43" i="4" s="1"/>
  <c r="L40" i="4"/>
  <c r="E38" i="4"/>
  <c r="D38" i="4"/>
  <c r="L37" i="4"/>
  <c r="L36" i="4"/>
  <c r="L35" i="4"/>
  <c r="L34" i="4"/>
  <c r="L33" i="4"/>
  <c r="L32" i="4"/>
  <c r="L31" i="4"/>
  <c r="L30" i="4"/>
  <c r="L29" i="4"/>
  <c r="L28" i="4"/>
  <c r="L27" i="4"/>
  <c r="L26" i="4"/>
  <c r="L23" i="4"/>
  <c r="L22" i="4"/>
  <c r="L21" i="4"/>
  <c r="L20" i="4"/>
  <c r="L19" i="4"/>
  <c r="L18" i="4"/>
  <c r="L17" i="4"/>
  <c r="L16" i="4"/>
  <c r="L15" i="4"/>
  <c r="L14" i="4"/>
  <c r="L13" i="4"/>
  <c r="L11" i="4"/>
  <c r="L9" i="4"/>
  <c r="L8" i="4"/>
  <c r="L7" i="4"/>
  <c r="L44" i="4" l="1"/>
  <c r="L42" i="4"/>
  <c r="D173" i="9"/>
  <c r="D176" i="9" s="1"/>
  <c r="D180" i="9" s="1"/>
  <c r="L38" i="4"/>
  <c r="C35" i="5"/>
  <c r="E35" i="5"/>
  <c r="Q34" i="6"/>
  <c r="R34" i="6"/>
  <c r="T34" i="6"/>
  <c r="T31" i="6"/>
  <c r="T33" i="6" s="1"/>
  <c r="Q16" i="6"/>
  <c r="L41" i="4"/>
  <c r="L43" i="4" s="1"/>
</calcChain>
</file>

<file path=xl/sharedStrings.xml><?xml version="1.0" encoding="utf-8"?>
<sst xmlns="http://schemas.openxmlformats.org/spreadsheetml/2006/main" count="393" uniqueCount="290">
  <si>
    <t>Diluted earnings per common share</t>
  </si>
  <si>
    <t>Net income available to common shareholders</t>
  </si>
  <si>
    <t>Preferred stock dividends</t>
  </si>
  <si>
    <t>Net income</t>
  </si>
  <si>
    <t>Income tax expense</t>
  </si>
  <si>
    <t>Income before income tax expense</t>
  </si>
  <si>
    <t>% to revenue excluding restructuring and acquisition-related activities</t>
  </si>
  <si>
    <t>% to revenue</t>
  </si>
  <si>
    <t>Income before income tax expense, excluding restructuring and acquisition-related activities</t>
  </si>
  <si>
    <t>Total non-interest expense</t>
  </si>
  <si>
    <t>Other non-interest expenses</t>
  </si>
  <si>
    <t>Losses on early extinguishment of debt</t>
  </si>
  <si>
    <t>Restructuring and acquisition-related activities</t>
  </si>
  <si>
    <t>Amortization of other intangibles</t>
  </si>
  <si>
    <t>FDIC insurance premiums</t>
  </si>
  <si>
    <t>Depreciation and amortization</t>
  </si>
  <si>
    <t>Communications</t>
  </si>
  <si>
    <t>Occupancy and equipment</t>
  </si>
  <si>
    <t>Professional services</t>
  </si>
  <si>
    <t>Clearing and servicing</t>
  </si>
  <si>
    <t>Advertising and market development</t>
  </si>
  <si>
    <t>Compensation and benefits</t>
  </si>
  <si>
    <t>Non interest expense:</t>
  </si>
  <si>
    <t>Total net revenue</t>
  </si>
  <si>
    <t>Total non-interest income</t>
  </si>
  <si>
    <t>Other revenue</t>
  </si>
  <si>
    <t>Fees and service charges</t>
  </si>
  <si>
    <t>Other fees and service charges</t>
  </si>
  <si>
    <t>Reorganization fees</t>
  </si>
  <si>
    <t>Foreign exchange revenue</t>
  </si>
  <si>
    <t>Mutual fund service fees</t>
  </si>
  <si>
    <t>Money market funds and sweep deposits revenue</t>
  </si>
  <si>
    <t>Order flow revenue</t>
  </si>
  <si>
    <t>Fees and service charges:</t>
  </si>
  <si>
    <t>Commissions</t>
  </si>
  <si>
    <t>Net interest income</t>
  </si>
  <si>
    <t>Interest expense</t>
  </si>
  <si>
    <t>Interest income</t>
  </si>
  <si>
    <t>Revenue:</t>
  </si>
  <si>
    <t>Mar-18</t>
  </si>
  <si>
    <t>($ in millions, except per share amounts) (unaudited)</t>
  </si>
  <si>
    <t>﷯</t>
  </si>
  <si>
    <t>Total liabilities and shareholders' equity</t>
  </si>
  <si>
    <t>Total shareholders' equity</t>
  </si>
  <si>
    <t>Additional paid-in-capital</t>
  </si>
  <si>
    <t>Common stock, $0.01 par value</t>
  </si>
  <si>
    <t>Preferred stock, $0.01 par value</t>
  </si>
  <si>
    <t>Shareholders' equity:</t>
  </si>
  <si>
    <t>Total liabilities</t>
  </si>
  <si>
    <t>Other liabilities</t>
  </si>
  <si>
    <t>Corporate debt</t>
  </si>
  <si>
    <t>Other borrowings</t>
  </si>
  <si>
    <t>Payables to brokers, dealers and clearing organizations</t>
  </si>
  <si>
    <t>Customer payables</t>
  </si>
  <si>
    <t>Deposits</t>
  </si>
  <si>
    <t>Liabilities:</t>
  </si>
  <si>
    <t>Liabilities and Shareholders' Equity</t>
  </si>
  <si>
    <t>Total assets</t>
  </si>
  <si>
    <t>Other assets</t>
  </si>
  <si>
    <t>Other intangibles, net</t>
  </si>
  <si>
    <t>Goodwill</t>
  </si>
  <si>
    <t>Property and equipment, net</t>
  </si>
  <si>
    <t>Receivables from brokers, dealers and clearing organizations</t>
  </si>
  <si>
    <t>Loans receivable, net</t>
  </si>
  <si>
    <t>Margin receivables</t>
  </si>
  <si>
    <t>Held-to-maturity securities</t>
  </si>
  <si>
    <t>Available-for-sale securities</t>
  </si>
  <si>
    <t>Cash and equivalents</t>
  </si>
  <si>
    <t>Assets</t>
  </si>
  <si>
    <t>($ in millions) (unaudited)</t>
  </si>
  <si>
    <t>Historical Balance Sheet Data</t>
  </si>
  <si>
    <t>Excess interest earning assets over interest bearing liabilities/ net interest income/ net interest margin</t>
  </si>
  <si>
    <t>Total non-interest-bearing liabilities</t>
  </si>
  <si>
    <t>Total interest-bearing liabilities</t>
  </si>
  <si>
    <t>Broker-related payables and other</t>
  </si>
  <si>
    <t>Total non-interest-earning assets</t>
  </si>
  <si>
    <t>Total interest-earning assets</t>
  </si>
  <si>
    <t>Broker-related receivables and other</t>
  </si>
  <si>
    <t>Average Yield/Cost</t>
  </si>
  <si>
    <t>Interest Inc./Exp.</t>
  </si>
  <si>
    <t>Average Balance</t>
  </si>
  <si>
    <t>($ in millions)</t>
  </si>
  <si>
    <t>Average Balance Sheet Data</t>
  </si>
  <si>
    <t>Three Months Ended</t>
  </si>
  <si>
    <t>E*TRADE Bank total capital / Total risk-weighted assets</t>
  </si>
  <si>
    <t>E*TRADE Bank Tier 1 capital / Total risk-weighted assets</t>
  </si>
  <si>
    <t>E*TRADE Bank Common Equity Tier 1 capital / Total risk-weighted assets</t>
  </si>
  <si>
    <t>E*TRADE Bank Tier 1 capital / Adjusted average assets for leverage capital purposes</t>
  </si>
  <si>
    <t>E*TRADE Bank adjusted average assets for leverage capital purposes</t>
  </si>
  <si>
    <t>Disallowed deferred tax assets</t>
  </si>
  <si>
    <t>Goodwill and other intangible assets, net of deferred tax liabilities</t>
  </si>
  <si>
    <t>DEDUCT:</t>
  </si>
  <si>
    <t>E*TRADE Bank total capital</t>
  </si>
  <si>
    <t>ADD:</t>
  </si>
  <si>
    <t>E*TRADE Bank Common Equity Tier 1 capital/Tier 1 capital</t>
  </si>
  <si>
    <t>E*TRADE Financial total capital / Total risk-weighted assets</t>
  </si>
  <si>
    <t>E*TRADE Financial Tier 1 capital / Total risk-weighted assets</t>
  </si>
  <si>
    <t>E*TRADE Financial Common Equity Tier 1 capital / Total risk-weighted assets</t>
  </si>
  <si>
    <t>E*TRADE Financial Tier 1 capital / Adjusted average assets for leverage capital purposes</t>
  </si>
  <si>
    <t>E*TRADE Financial adjusted average assets for leverage capital purposes</t>
  </si>
  <si>
    <t>E*TRADE Financial average assets for leverage purposes</t>
  </si>
  <si>
    <t>E*TRADE Financial total capital</t>
  </si>
  <si>
    <t>E*TRADE Financial Tier 1 capital</t>
  </si>
  <si>
    <t>Preferred stock</t>
  </si>
  <si>
    <t>E*TRADE Financial Common Equity Tier 1 capital</t>
  </si>
  <si>
    <t>E*TRADE Financial Common Equity Tier 1 capital before regulatory adjustments</t>
  </si>
  <si>
    <t>E*TRADE Financial shareholders' equity</t>
  </si>
  <si>
    <t>Corporate cash</t>
  </si>
  <si>
    <t>Consolidated cash and equivalents</t>
  </si>
  <si>
    <t>Tangible common equity book value per share</t>
  </si>
  <si>
    <t>Common equity book value per share</t>
  </si>
  <si>
    <t>Tangible common equity book value</t>
  </si>
  <si>
    <t>Less: Goodwill and other intangibles, net</t>
  </si>
  <si>
    <t>Common equity book value</t>
  </si>
  <si>
    <t>3/31/18</t>
  </si>
  <si>
    <t>(2) The unaudited information is presented to provide additional disclosure surrounding metrics in historical periods.  Because this information is unaudited and not in its final format, figures included are subject to change.</t>
  </si>
  <si>
    <t>(1) Amounts and percentages may not calculate due to rounding.</t>
  </si>
  <si>
    <t>E*TRADE Bank</t>
  </si>
  <si>
    <t>E*TRADE Financial</t>
  </si>
  <si>
    <t>Capital</t>
  </si>
  <si>
    <t>Net new accounts</t>
  </si>
  <si>
    <t>Trading days</t>
  </si>
  <si>
    <t>Customer Activity</t>
  </si>
  <si>
    <t>Net interest margin (basis points)</t>
  </si>
  <si>
    <t>Cash and equivalents ($MM)</t>
  </si>
  <si>
    <t>Employees</t>
  </si>
  <si>
    <t>Corporate</t>
  </si>
  <si>
    <t>Qtr ended 3/31/18</t>
  </si>
  <si>
    <t>Ending balance</t>
  </si>
  <si>
    <t>Beginning balance</t>
  </si>
  <si>
    <t>FY 2018</t>
  </si>
  <si>
    <t>($ in millions, except per share amounts)
(unaudited)</t>
  </si>
  <si>
    <r>
      <t>Operating margin %</t>
    </r>
    <r>
      <rPr>
        <vertAlign val="superscript"/>
        <sz val="10"/>
        <color rgb="FF000000"/>
        <rFont val="Arial"/>
        <family val="2"/>
      </rPr>
      <t>(3)</t>
    </r>
  </si>
  <si>
    <r>
      <t>Adjusted operating margin %</t>
    </r>
    <r>
      <rPr>
        <vertAlign val="superscript"/>
        <sz val="10"/>
        <color rgb="FF000000"/>
        <rFont val="Arial"/>
        <family val="2"/>
      </rPr>
      <t>(3)</t>
    </r>
  </si>
  <si>
    <t>Non-qualifying capital instruments subject to phase-out (TRUPs)</t>
  </si>
  <si>
    <t>(a) Under the regulatory guidelines for risk-based capital, on-balance sheet assets and credit equivalent amounts of derivatives and off-balance sheet items are assigned to one of several broad risk categories according to the obligor or, if relevant, the guarantor or the nature of any collateral. The aggregate dollar amount in each risk category is then multiplied by the risk weight associated with that category. The resulting weighted values from each of the risk categories are aggregated for determining total risk-weighted assets.</t>
  </si>
  <si>
    <t>Jun-18</t>
  </si>
  <si>
    <t>Qtr ended 6/30/18</t>
  </si>
  <si>
    <t>Advisor management and custody fees</t>
  </si>
  <si>
    <t>Retained earnings (accumulated deficit)</t>
  </si>
  <si>
    <t>Less: Cash at regulated subsidiaries</t>
  </si>
  <si>
    <t>(Gains) losses in OCI on AFS debt securities, net of tax</t>
  </si>
  <si>
    <t>Sep-18</t>
  </si>
  <si>
    <t>Qtr ended 9/30/18</t>
  </si>
  <si>
    <r>
      <t>Adjusted return on common equity</t>
    </r>
    <r>
      <rPr>
        <vertAlign val="superscript"/>
        <sz val="10"/>
        <color rgb="FF000000"/>
        <rFont val="Arial"/>
        <family val="2"/>
      </rPr>
      <t>(4)</t>
    </r>
  </si>
  <si>
    <r>
      <t>Return on common equity</t>
    </r>
    <r>
      <rPr>
        <vertAlign val="superscript"/>
        <sz val="10"/>
        <color rgb="FF000000"/>
        <rFont val="Arial"/>
        <family val="2"/>
      </rPr>
      <t>(4)</t>
    </r>
  </si>
  <si>
    <r>
      <t>Common equity book value per share</t>
    </r>
    <r>
      <rPr>
        <vertAlign val="superscript"/>
        <sz val="10"/>
        <color rgb="FF000000"/>
        <rFont val="Arial"/>
        <family val="2"/>
      </rPr>
      <t>(5)</t>
    </r>
  </si>
  <si>
    <r>
      <t>Tangible common equity book value per share</t>
    </r>
    <r>
      <rPr>
        <vertAlign val="superscript"/>
        <sz val="10"/>
        <color rgb="FF000000"/>
        <rFont val="Arial"/>
        <family val="2"/>
      </rPr>
      <t>(5)</t>
    </r>
  </si>
  <si>
    <r>
      <t>Corporate cash ($MM)</t>
    </r>
    <r>
      <rPr>
        <vertAlign val="superscript"/>
        <sz val="10"/>
        <color rgb="FF000000"/>
        <rFont val="Arial"/>
        <family val="2"/>
      </rPr>
      <t>(6)</t>
    </r>
  </si>
  <si>
    <t>(5) The following tables provide a reconciliation of GAAP common equity book value and common equity book value per share to non-GAAP tangible common equity book value and tangible common equity book value per share at period end (dollars in millions, except per share amounts):</t>
  </si>
  <si>
    <t>(a) Corporate cash includes the parent company's deposits placed with E*TRADE Bank. E*TRADE Bank may use these deposits for investment purposes; however, these investments are not included in consolidated cash and equivalents.</t>
  </si>
  <si>
    <t>Dec-18</t>
  </si>
  <si>
    <t>Qtr ended 12/31/18</t>
  </si>
  <si>
    <t>Weighted average common shares outstanding:</t>
  </si>
  <si>
    <t>Basic (in thousands)</t>
  </si>
  <si>
    <t>Diluted (in thousands)</t>
  </si>
  <si>
    <t>Security holdings</t>
  </si>
  <si>
    <t>Cash segregated under federal or other regulations</t>
  </si>
  <si>
    <t>Gross new corporate services accounts</t>
  </si>
  <si>
    <t>Gross new accounts</t>
  </si>
  <si>
    <t>Net new advisor services account growth rate</t>
  </si>
  <si>
    <t>Net new corporate services account growth rate</t>
  </si>
  <si>
    <t>Net new advisor services assets growth rate</t>
  </si>
  <si>
    <t>Retail Assets ($B)</t>
  </si>
  <si>
    <t>Cash and deposits</t>
  </si>
  <si>
    <t xml:space="preserve">  Retail assets</t>
  </si>
  <si>
    <t>Advisor Services Assets ($B)</t>
  </si>
  <si>
    <t xml:space="preserve">  Advisor services assets</t>
  </si>
  <si>
    <t>Corporate Services Assets ($B)</t>
  </si>
  <si>
    <t xml:space="preserve">  Corporate services vested assets</t>
  </si>
  <si>
    <t>Unvested holdings</t>
  </si>
  <si>
    <t>Total Customer Assets ($B)</t>
  </si>
  <si>
    <t xml:space="preserve">  Retail and advisor services assets</t>
  </si>
  <si>
    <t>Corporate services vested assets</t>
  </si>
  <si>
    <t xml:space="preserve">  Retail, advisor services, and corporate services vested assets</t>
  </si>
  <si>
    <t>Corporate services unvested holdings</t>
  </si>
  <si>
    <t>Market Indices</t>
  </si>
  <si>
    <t>Dow Jones Industrial Average</t>
  </si>
  <si>
    <t>Nasdaq Composite</t>
  </si>
  <si>
    <t>Standard &amp; Poor's 500</t>
  </si>
  <si>
    <t>End of period accounts</t>
  </si>
  <si>
    <t>Money market funds and other</t>
  </si>
  <si>
    <t>Net new retail account growth rate</t>
  </si>
  <si>
    <t>Net new retail assets growth rate</t>
  </si>
  <si>
    <t>Vested options holdings</t>
  </si>
  <si>
    <t>Net (Buy) Sell Activity ($B)</t>
  </si>
  <si>
    <t>Advisor services net (buy) / sell activity</t>
  </si>
  <si>
    <t xml:space="preserve">  Net (buy) / sell activity </t>
  </si>
  <si>
    <t>Total Cash and Deposits ($B)</t>
  </si>
  <si>
    <t>Mar-19</t>
  </si>
  <si>
    <t>Accumulated other comprehensive loss</t>
  </si>
  <si>
    <t>Qtr ended 3/31/19</t>
  </si>
  <si>
    <t>FY 2019</t>
  </si>
  <si>
    <t>Loans</t>
  </si>
  <si>
    <t>Loan servicing expense</t>
  </si>
  <si>
    <t>Other</t>
  </si>
  <si>
    <t>Savings deposits</t>
  </si>
  <si>
    <t>Other deposits</t>
  </si>
  <si>
    <t>Jun-19</t>
  </si>
  <si>
    <t>Vested equity holdings</t>
  </si>
  <si>
    <t>Qtr ended 6/30/19</t>
  </si>
  <si>
    <r>
      <t>Net new retail accounts</t>
    </r>
    <r>
      <rPr>
        <vertAlign val="superscript"/>
        <sz val="10"/>
        <color rgb="FF000000"/>
        <rFont val="Arial"/>
        <family val="2"/>
      </rPr>
      <t>(8)</t>
    </r>
  </si>
  <si>
    <r>
      <t>End of period retail accounts</t>
    </r>
    <r>
      <rPr>
        <vertAlign val="superscript"/>
        <sz val="10"/>
        <color rgb="FF000000"/>
        <rFont val="Arial"/>
        <family val="2"/>
      </rPr>
      <t>(8)</t>
    </r>
  </si>
  <si>
    <r>
      <t>Net new advisor services accounts</t>
    </r>
    <r>
      <rPr>
        <vertAlign val="superscript"/>
        <sz val="10"/>
        <color rgb="FF000000"/>
        <rFont val="Arial"/>
        <family val="2"/>
      </rPr>
      <t>(9)</t>
    </r>
  </si>
  <si>
    <r>
      <t>End of period advisor services accounts</t>
    </r>
    <r>
      <rPr>
        <vertAlign val="superscript"/>
        <sz val="10"/>
        <color rgb="FF000000"/>
        <rFont val="Arial"/>
        <family val="2"/>
      </rPr>
      <t>(9)</t>
    </r>
  </si>
  <si>
    <t>Retail net (buy) / sell activity</t>
  </si>
  <si>
    <t>Gross new retail accounts</t>
  </si>
  <si>
    <t>Gross new advisor services accounts</t>
  </si>
  <si>
    <t>Gains (losses) on securities and other, net</t>
  </si>
  <si>
    <r>
      <t>Key Performance Metrics</t>
    </r>
    <r>
      <rPr>
        <b/>
        <i/>
        <vertAlign val="superscript"/>
        <sz val="10"/>
        <color rgb="FFFFFFFF"/>
        <rFont val="Arial"/>
        <family val="2"/>
      </rPr>
      <t>(1)(2)</t>
    </r>
  </si>
  <si>
    <r>
      <t>Add: Cash on deposit at E*TRADE Bank</t>
    </r>
    <r>
      <rPr>
        <vertAlign val="superscript"/>
        <sz val="10"/>
        <color rgb="FF000000"/>
        <rFont val="Arial"/>
        <family val="2"/>
      </rPr>
      <t>(a)</t>
    </r>
  </si>
  <si>
    <r>
      <t>E*TRADE Financial total risk-weighted assets</t>
    </r>
    <r>
      <rPr>
        <vertAlign val="superscript"/>
        <sz val="10"/>
        <color rgb="FF000000"/>
        <rFont val="Arial"/>
        <family val="2"/>
      </rPr>
      <t>(a)</t>
    </r>
  </si>
  <si>
    <t xml:space="preserve">(8) Includes the Q4 2018 Capital One account acquisition impact of: net new and end of period retail accounts of 912,065, net new retail assets of $15.1 billion. </t>
  </si>
  <si>
    <r>
      <t>DARTs</t>
    </r>
    <r>
      <rPr>
        <vertAlign val="superscript"/>
        <sz val="10"/>
        <color rgb="FF000000"/>
        <rFont val="Arial"/>
        <family val="2"/>
      </rPr>
      <t>(7)</t>
    </r>
  </si>
  <si>
    <r>
      <t>Derivative DARTs</t>
    </r>
    <r>
      <rPr>
        <vertAlign val="superscript"/>
        <sz val="10"/>
        <color rgb="FF000000"/>
        <rFont val="Arial"/>
        <family val="2"/>
      </rPr>
      <t>(7)</t>
    </r>
  </si>
  <si>
    <r>
      <t>Derivative DARTs %</t>
    </r>
    <r>
      <rPr>
        <vertAlign val="superscript"/>
        <sz val="10"/>
        <color rgb="FF000000"/>
        <rFont val="Arial"/>
        <family val="2"/>
      </rPr>
      <t>(7)</t>
    </r>
  </si>
  <si>
    <r>
      <t>Net new corporate services accounts</t>
    </r>
    <r>
      <rPr>
        <vertAlign val="superscript"/>
        <sz val="10"/>
        <color rgb="FF000000"/>
        <rFont val="Arial"/>
        <family val="2"/>
      </rPr>
      <t>(10)</t>
    </r>
  </si>
  <si>
    <r>
      <t xml:space="preserve">  Total customer assets</t>
    </r>
    <r>
      <rPr>
        <vertAlign val="superscript"/>
        <sz val="11"/>
        <color rgb="FF000000"/>
        <rFont val="Arial"/>
        <family val="2"/>
      </rPr>
      <t>(10)</t>
    </r>
  </si>
  <si>
    <r>
      <t xml:space="preserve">  Corporate services assets</t>
    </r>
    <r>
      <rPr>
        <vertAlign val="superscript"/>
        <sz val="10"/>
        <color rgb="FF000000"/>
        <rFont val="Arial"/>
        <family val="2"/>
      </rPr>
      <t>(10)</t>
    </r>
  </si>
  <si>
    <t>(10) Q2 2019 includes outflows of 16,000 accounts and $3.7 billion of assets related to the termination of a large corporate services client.</t>
  </si>
  <si>
    <t>(11) Excluding the Capital One retail account acquisition impact, the fourth quarter 2018 acquisition-adjusted annualized net new total account growth rate was 4.6% and the acquisition-adjusted annualized net new retail and advisor services asset growth rate was 5.8%.</t>
  </si>
  <si>
    <t>(12) Excluding the acquisition impact of TCA, the second quarter 2018 acquisition-adjusted annualized net new total account growth rate was 12.6% and the acquisition-adjusted annualized net new retail and advisor services asset growth rate was 3.6%.</t>
  </si>
  <si>
    <t>(13) Net new retail and advisor services assets exclude the effects of market movements in the value of retail and advisor services assets.</t>
  </si>
  <si>
    <r>
      <t>Net new total account growth rate</t>
    </r>
    <r>
      <rPr>
        <vertAlign val="superscript"/>
        <sz val="10"/>
        <color rgb="FF000000"/>
        <rFont val="Arial"/>
        <family val="2"/>
      </rPr>
      <t>(11)(12)</t>
    </r>
  </si>
  <si>
    <r>
      <t>Net new retail assets ($B)</t>
    </r>
    <r>
      <rPr>
        <vertAlign val="superscript"/>
        <sz val="10"/>
        <color rgb="FF000000"/>
        <rFont val="Arial"/>
        <family val="2"/>
      </rPr>
      <t>(8)(13)</t>
    </r>
  </si>
  <si>
    <r>
      <t>Net new advisor services assets ($B)</t>
    </r>
    <r>
      <rPr>
        <vertAlign val="superscript"/>
        <sz val="10"/>
        <color rgb="FF000000"/>
        <rFont val="Arial"/>
        <family val="2"/>
      </rPr>
      <t>(9)(13)</t>
    </r>
  </si>
  <si>
    <r>
      <t>Net new retail and advisor services assets ($B)</t>
    </r>
    <r>
      <rPr>
        <vertAlign val="superscript"/>
        <sz val="10"/>
        <color rgb="FF000000"/>
        <rFont val="Arial"/>
        <family val="2"/>
      </rPr>
      <t>(13)</t>
    </r>
  </si>
  <si>
    <r>
      <t>Net new retail and advisor services assets growth rate</t>
    </r>
    <r>
      <rPr>
        <vertAlign val="superscript"/>
        <sz val="10"/>
        <color rgb="FF000000"/>
        <rFont val="Arial"/>
        <family val="2"/>
      </rPr>
      <t>(11)(12)</t>
    </r>
  </si>
  <si>
    <r>
      <t>End of period corporate service accounts</t>
    </r>
    <r>
      <rPr>
        <vertAlign val="superscript"/>
        <sz val="10"/>
        <color rgb="FF000000"/>
        <rFont val="Arial"/>
        <family val="2"/>
      </rPr>
      <t>(10)</t>
    </r>
  </si>
  <si>
    <t>Qtr ended 9/30/19</t>
  </si>
  <si>
    <t>Sept-19</t>
  </si>
  <si>
    <t>Qtr ended 12/31/19</t>
  </si>
  <si>
    <t>Dec-19</t>
  </si>
  <si>
    <r>
      <t>Bank sweep deposits</t>
    </r>
    <r>
      <rPr>
        <vertAlign val="superscript"/>
        <sz val="10"/>
        <color rgb="FF000000"/>
        <rFont val="Arial"/>
        <family val="2"/>
      </rPr>
      <t>(14)</t>
    </r>
  </si>
  <si>
    <t xml:space="preserve">Brokerage sweep deposits </t>
  </si>
  <si>
    <r>
      <t>Total risk-based capital ratio</t>
    </r>
    <r>
      <rPr>
        <vertAlign val="superscript"/>
        <sz val="10"/>
        <color rgb="FF000000"/>
        <rFont val="Arial"/>
        <family val="2"/>
      </rPr>
      <t>(17)</t>
    </r>
  </si>
  <si>
    <r>
      <t>Tier 1 risk-based capital ratio</t>
    </r>
    <r>
      <rPr>
        <vertAlign val="superscript"/>
        <sz val="10"/>
        <color rgb="FF000000"/>
        <rFont val="Arial"/>
        <family val="2"/>
      </rPr>
      <t>(17)</t>
    </r>
  </si>
  <si>
    <r>
      <t>Common Equity Tier 1 capital ratio</t>
    </r>
    <r>
      <rPr>
        <vertAlign val="superscript"/>
        <sz val="10"/>
        <color rgb="FF000000"/>
        <rFont val="Arial"/>
        <family val="2"/>
      </rPr>
      <t>(17)</t>
    </r>
  </si>
  <si>
    <r>
      <t>Tier 1 leverage ratio</t>
    </r>
    <r>
      <rPr>
        <vertAlign val="superscript"/>
        <sz val="10"/>
        <color rgb="FF000000"/>
        <rFont val="Arial"/>
        <family val="2"/>
      </rPr>
      <t>(17)</t>
    </r>
  </si>
  <si>
    <r>
      <t>Savings, checking and other banking assets</t>
    </r>
    <r>
      <rPr>
        <vertAlign val="superscript"/>
        <sz val="10"/>
        <color rgb="FF000000"/>
        <rFont val="Arial"/>
        <family val="2"/>
      </rPr>
      <t>(14)</t>
    </r>
  </si>
  <si>
    <t>Brokerage sweep deposits at unaffiliated financial institutions</t>
  </si>
  <si>
    <t>Brokerage sweep deposits</t>
  </si>
  <si>
    <t>Sweep deposits:</t>
  </si>
  <si>
    <r>
      <t>Customer directed trades (MM)</t>
    </r>
    <r>
      <rPr>
        <vertAlign val="superscript"/>
        <sz val="10"/>
        <color rgb="FF000000"/>
        <rFont val="Arial"/>
        <family val="2"/>
      </rPr>
      <t>(7)</t>
    </r>
  </si>
  <si>
    <t>Total customer cash and deposits</t>
  </si>
  <si>
    <t>E*TRADE Bank average assets for leverage capital purposes</t>
  </si>
  <si>
    <r>
      <t>E*TRADE Bank total risk-weighted assets</t>
    </r>
    <r>
      <rPr>
        <vertAlign val="superscript"/>
        <sz val="10"/>
        <color rgb="FF000000"/>
        <rFont val="Arial"/>
        <family val="2"/>
      </rPr>
      <t>(a)</t>
    </r>
  </si>
  <si>
    <t>E*TRADE Bank shareholder's equity</t>
  </si>
  <si>
    <t>Add: Deferred tax liabilities related to goodwill and other intangibles, net</t>
  </si>
  <si>
    <t>Average interest-earning assets ($MM)</t>
  </si>
  <si>
    <t>Bank sweep deposits at unaffiliated financial institutions</t>
  </si>
  <si>
    <r>
      <t>Tier 1 leverage ratio</t>
    </r>
    <r>
      <rPr>
        <vertAlign val="superscript"/>
        <sz val="10"/>
        <color rgb="FF000000"/>
        <rFont val="Arial"/>
        <family val="2"/>
      </rPr>
      <t>(16)</t>
    </r>
  </si>
  <si>
    <r>
      <t>Common Equity Tier 1 capital ratio</t>
    </r>
    <r>
      <rPr>
        <vertAlign val="superscript"/>
        <sz val="10"/>
        <color rgb="FF000000"/>
        <rFont val="Arial"/>
        <family val="2"/>
      </rPr>
      <t>(16)</t>
    </r>
  </si>
  <si>
    <r>
      <t>Tier 1 risk-based capital ratio</t>
    </r>
    <r>
      <rPr>
        <vertAlign val="superscript"/>
        <sz val="10"/>
        <color rgb="FF000000"/>
        <rFont val="Arial"/>
        <family val="2"/>
      </rPr>
      <t>(16)</t>
    </r>
  </si>
  <si>
    <r>
      <t>Total risk-based capital ratio</t>
    </r>
    <r>
      <rPr>
        <vertAlign val="superscript"/>
        <sz val="10"/>
        <color rgb="FF000000"/>
        <rFont val="Arial"/>
        <family val="2"/>
      </rPr>
      <t>(16)</t>
    </r>
  </si>
  <si>
    <t>(16) E*TRADE Financial's capital ratios are calculated as follows and are preliminary for the current period (dollars in millions):</t>
  </si>
  <si>
    <t>(17) E*TRADE Bank's capital ratios are calculated as follows and are preliminary for the current period (dollars in millions):</t>
  </si>
  <si>
    <t>Qtr ended 3/31/20</t>
  </si>
  <si>
    <t>FY 2020</t>
  </si>
  <si>
    <t>`</t>
  </si>
  <si>
    <t>Mar-20</t>
  </si>
  <si>
    <t>Total on-balance sheet customer cash and deposits</t>
  </si>
  <si>
    <t>(Provision) benefit for credit losses</t>
  </si>
  <si>
    <t>Charge-offs (recoveries), net</t>
  </si>
  <si>
    <r>
      <rPr>
        <vertAlign val="superscript"/>
        <sz val="10"/>
        <color rgb="FF000000"/>
        <rFont val="Arial"/>
        <family val="2"/>
      </rPr>
      <t>(1)</t>
    </r>
    <r>
      <rPr>
        <sz val="10"/>
        <color rgb="FF000000"/>
        <rFont val="Arial"/>
        <family val="2"/>
      </rPr>
      <t xml:space="preserve">  Other interest revenue is earned on certain securities loaned balances. Interest expense incurred on other securities loaned balances is presented on the broker-related payables and other line item above.</t>
    </r>
  </si>
  <si>
    <r>
      <rPr>
        <vertAlign val="superscript"/>
        <sz val="10"/>
        <color rgb="FF000000"/>
        <rFont val="Arial"/>
        <family val="2"/>
      </rPr>
      <t>(2)</t>
    </r>
    <r>
      <rPr>
        <sz val="10"/>
        <color rgb="FF000000"/>
        <rFont val="Arial"/>
        <family val="2"/>
      </rPr>
      <t xml:space="preserve">  Beginning November 2019, bank sweep deposits include Premium Savings Accounts participating in a sweep deposit account program.</t>
    </r>
  </si>
  <si>
    <r>
      <rPr>
        <vertAlign val="superscript"/>
        <sz val="10"/>
        <color rgb="FF000000"/>
        <rFont val="Arial"/>
        <family val="2"/>
      </rPr>
      <t>(3)</t>
    </r>
    <r>
      <rPr>
        <sz val="10"/>
        <color rgb="FF000000"/>
        <rFont val="Arial"/>
        <family val="2"/>
      </rPr>
      <t xml:space="preserve">  Other interest expense is incurred on certain securities borrowed balances. Interest income earned on other securities borrowed balances is presented on the broker-related receivables and other line item above.</t>
    </r>
  </si>
  <si>
    <t>Investment securities</t>
  </si>
  <si>
    <r>
      <t>Other interest revenue</t>
    </r>
    <r>
      <rPr>
        <vertAlign val="superscript"/>
        <sz val="10"/>
        <color rgb="FF000000"/>
        <rFont val="Arial"/>
        <family val="2"/>
      </rPr>
      <t>(1)</t>
    </r>
  </si>
  <si>
    <r>
      <t>Bank sweep deposits</t>
    </r>
    <r>
      <rPr>
        <vertAlign val="superscript"/>
        <sz val="10"/>
        <color rgb="FF000000"/>
        <rFont val="Arial"/>
        <family val="2"/>
      </rPr>
      <t>(2)</t>
    </r>
  </si>
  <si>
    <r>
      <t>Other interest expense</t>
    </r>
    <r>
      <rPr>
        <vertAlign val="superscript"/>
        <sz val="10"/>
        <color rgb="FF000000"/>
        <rFont val="Arial"/>
        <family val="2"/>
      </rPr>
      <t>(3)</t>
    </r>
  </si>
  <si>
    <t>N.M.</t>
  </si>
  <si>
    <t>Provision (benefit) for credit losses</t>
  </si>
  <si>
    <t>Margin receivables ($B)</t>
  </si>
  <si>
    <r>
      <t>Total customer cash held by third parties</t>
    </r>
    <r>
      <rPr>
        <vertAlign val="superscript"/>
        <sz val="10"/>
        <color rgb="FF000000"/>
        <rFont val="Arial"/>
        <family val="2"/>
      </rPr>
      <t>(15)</t>
    </r>
  </si>
  <si>
    <t>(3) Operating margin is the percentage of net revenue that results in income before income taxes. The percentage is calculated by dividing our income before income taxes by our total net revenue. Adjusted operating margin is calculated by dividing income before income taxes, excluding the provision (benefit) for credit losses and losses on early extinguishment of debt, as applicable, by total net revenue.</t>
  </si>
  <si>
    <t xml:space="preserve">(4) Return on common equity is calculated by dividing annualized net income available to common shareholders by average common shareholders' equity, which excludes preferred stock. Adjusted return on common equity is calculated by dividing annualized adjusted net income available to common shareholders, excluding the provision (benefit) for credit losses and losses on early extinguishment of debt, as applicable, by average common shareholders' equity. </t>
  </si>
  <si>
    <t>(6) The following table provides a reconciliation of GAAP consolidated cash and equivalents to non-GAAP corporate cash at period end (dollars in millions):</t>
  </si>
  <si>
    <t>Total allowance for credit losses</t>
  </si>
  <si>
    <r>
      <t>Impact of CECL adoption</t>
    </r>
    <r>
      <rPr>
        <vertAlign val="superscript"/>
        <sz val="10"/>
        <rFont val="Arial"/>
        <family val="2"/>
      </rPr>
      <t>(1)</t>
    </r>
  </si>
  <si>
    <t>(1) The Company adopted amended accounting guidance related to accounting for credit losses on January 1, 2020 and recognized an after-tax benefit of $84 million ($114 million pre-tax) as an adjustment to opening retained earnings. Prior year amounts related to the allowance for loan losses were not restated as the amended accounting guidance was adopted on a modified retrospective basis.</t>
  </si>
  <si>
    <t>(14) Beginning November 2019, bank sweep deposits include Premium Savings Accounts participating in a sweep deposit account program. Savings, checking, and other banking assets at December 31, 2019 included $1.0 billion in our Premium Savings Account product that were subsequently converted to the bank sweep deposit account program.</t>
  </si>
  <si>
    <t>(15) Customer cash held by third parties are held outside E*TRADE Financial and include money market funds and sweep deposit accounts at unaffiliated financial institutions, net of deposit balances from unaffilitated institutions held on-balance sheet. Customer cash held by third parties is not reflected in the Company's consolidated balance sheet and is not immediately available for liquidity purposes.</t>
  </si>
  <si>
    <t xml:space="preserve">(9) Includes the Q2 2018 Trust Company of America (TCA) acquisition impact of: net new and end of period advisor services accounts of 145,891, net new advisor services assets of $18.4 billion. Q4 2019 advisor services accounts and assets include a net reduction of 2,000 accounts and $390 million in assets from the sale of the self-directed IRA custodial business, consisted primarily of alternative assets that were not core to E*TRADE Advisor Services’ offering. Q1 2020 advisor services accounts and assets include an outflow of 3,000 accounts and $425 million in assets related to the termination of a large adviser services client. </t>
  </si>
  <si>
    <t>Qtr ended 6/30/20</t>
  </si>
  <si>
    <t>Jun-20</t>
  </si>
  <si>
    <t>Consolidated Statements of Income Quarterly History Q118-Q220</t>
  </si>
  <si>
    <t>YTD 2020</t>
  </si>
  <si>
    <t xml:space="preserve"> </t>
  </si>
  <si>
    <t>(7) Beginning in November 2019, the definition of DARTs was updated to reflect all customer-directed trades. This includes trades associated with no transaction fee mutual funds, options trades through the Dime Buyback Program, and all exchange-traded funds transactions (including those formerly classified as commission free). DARTs is calculated by dividing these customer-directed trades by the number of trading days during the period. This update did not result in a significant impact to the presentation of DARTs, derivative DARTs, and derivative DARTs %. Prior periods have been updated to conform with the current period presentation. Q1 2020 has been updated to reflect approximately 5,000 DARTs, including approximately 1,000 Derivative DARTs, that were not previously reflected in that period’s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</si>
</sst>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_(&quot;$&quot;* #,##0_);_(&quot;$&quot;* \(#,##0\);_(&quot;$&quot;* &quot;-&quot;??_);_(@_)"/>
    <numFmt numFmtId="168" formatCode="#.0%"/>
    <numFmt numFmtId="169" formatCode="_(&quot;$&quot;* ##0.0_);_(&quot;$&quot;* \(##0.0\);_(&quot;$&quot;* &quot;-&quot;??_);_(@_)"/>
    <numFmt numFmtId="170" formatCode="_(&quot;$&quot;* #,##0.0_);_(&quot;$&quot;* \(#,##0.0\);_(&quot;$&quot;* &quot;-&quot;??_);_(@_)"/>
    <numFmt numFmtId="171" formatCode="_(* ##0.0_);_(* \(##0.0\);_(* &quot;-&quot;??_);_(@_)"/>
    <numFmt numFmtId="172" formatCode="_(* #,##0.0_);_(* \(#,##0.0\);_(* &quot;-&quot;??_);_(@_)"/>
    <numFmt numFmtId="173" formatCode="_(&quot;$&quot;* ##0.00_);_(&quot;$&quot;* \(##0.00\);_(&quot;$&quot;* &quot;-&quot;??_);_(@_)"/>
    <numFmt numFmtId="174" formatCode="m/d/yy;@"/>
    <numFmt numFmtId="175" formatCode="0.0%"/>
    <numFmt numFmtId="176" formatCode="_(* #,##0.0_);_(* \(#,##0.0\);_(* &quot;-&quot;?_);_(@_)"/>
    <numFmt numFmtId="177" formatCode="0.0"/>
    <numFmt numFmtId="178" formatCode="_(&quot;$&quot;* #,##0.0_);_(&quot;$&quot;* \(#,##0.0\);_(&quot;$&quot;* &quot;-&quot;?_);_(@_)"/>
    <numFmt numFmtId="179" formatCode="_(&quot;$&quot;* #,##0.000_);_(&quot;$&quot;* \(#,##0.000\);_(&quot;$&quot;* &quot;-&quot;??_);_(@_)"/>
    <numFmt numFmtId="180" formatCode="0.000%"/>
  </numFmts>
  <fonts count="20" x14ac:knownFonts="1">
    <font>
      <sz val="11"/>
      <color theme="1"/>
      <name val="Calibri"/>
      <family val="2"/>
      <scheme val="minor"/>
    </font>
    <font>
      <sz val="11"/>
      <color theme="1"/>
      <name val="Calibri"/>
      <family val="2"/>
      <scheme val="minor"/>
    </font>
    <font>
      <sz val="10"/>
      <name val="Arial"/>
      <family val="2"/>
    </font>
    <font>
      <sz val="10"/>
      <color rgb="FF000000"/>
      <name val="Arial"/>
      <family val="2"/>
    </font>
    <font>
      <b/>
      <sz val="10"/>
      <color rgb="FFFFFFFF"/>
      <name val="Arial"/>
      <family val="2"/>
    </font>
    <font>
      <b/>
      <i/>
      <sz val="10"/>
      <color rgb="FFFFFFFF"/>
      <name val="Arial"/>
      <family val="2"/>
    </font>
    <font>
      <b/>
      <i/>
      <sz val="14"/>
      <color rgb="FFFFFFFF"/>
      <name val="Arial"/>
      <family val="2"/>
    </font>
    <font>
      <sz val="10"/>
      <color rgb="FF000000"/>
      <name val="Times New Roman"/>
      <family val="1"/>
    </font>
    <font>
      <b/>
      <sz val="10"/>
      <color rgb="FF000000"/>
      <name val="Arial"/>
      <family val="2"/>
    </font>
    <font>
      <sz val="10"/>
      <color rgb="FFFFFFFF"/>
      <name val="Arial"/>
      <family val="2"/>
    </font>
    <font>
      <u/>
      <sz val="10"/>
      <color rgb="FF000000"/>
      <name val="Arial"/>
      <family val="2"/>
    </font>
    <font>
      <b/>
      <i/>
      <sz val="11"/>
      <color rgb="FF000000"/>
      <name val="Arial"/>
      <family val="2"/>
    </font>
    <font>
      <vertAlign val="superscript"/>
      <sz val="10"/>
      <color rgb="FF000000"/>
      <name val="Arial"/>
      <family val="2"/>
    </font>
    <font>
      <b/>
      <sz val="10"/>
      <color rgb="FFFF0000"/>
      <name val="Arial"/>
      <family val="2"/>
    </font>
    <font>
      <sz val="10"/>
      <color rgb="FFFF0000"/>
      <name val="Arial"/>
      <family val="2"/>
    </font>
    <font>
      <sz val="10"/>
      <color theme="1"/>
      <name val="Arial"/>
      <family val="2"/>
    </font>
    <font>
      <b/>
      <i/>
      <vertAlign val="superscript"/>
      <sz val="10"/>
      <color rgb="FFFFFFFF"/>
      <name val="Arial"/>
      <family val="2"/>
    </font>
    <font>
      <vertAlign val="superscript"/>
      <sz val="11"/>
      <color rgb="FF000000"/>
      <name val="Arial"/>
      <family val="2"/>
    </font>
    <font>
      <vertAlign val="superscript"/>
      <sz val="10"/>
      <name val="Arial"/>
      <family val="2"/>
    </font>
    <font>
      <b/>
      <sz val="10"/>
      <color theme="0"/>
      <name val="Arial"/>
      <family val="2"/>
    </font>
  </fonts>
  <fills count="4">
    <fill>
      <patternFill patternType="none"/>
    </fill>
    <fill>
      <patternFill patternType="gray125"/>
    </fill>
    <fill>
      <patternFill patternType="solid">
        <fgColor rgb="FF000000"/>
        <bgColor indexed="64"/>
      </patternFill>
    </fill>
    <fill>
      <patternFill patternType="solid">
        <fgColor theme="0"/>
        <bgColor indexed="64"/>
      </patternFill>
    </fill>
  </fills>
  <borders count="92">
    <border>
      <left/>
      <right/>
      <top/>
      <bottom/>
      <diagonal/>
    </border>
    <border>
      <left/>
      <right/>
      <top style="thin">
        <color rgb="FF000000"/>
      </top>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double">
        <color rgb="FF000000"/>
      </top>
      <bottom style="thin">
        <color rgb="FF000000"/>
      </bottom>
      <diagonal/>
    </border>
    <border>
      <left/>
      <right style="thin">
        <color rgb="FF000000"/>
      </right>
      <top style="double">
        <color rgb="FF000000"/>
      </top>
      <bottom style="thin">
        <color rgb="FF000000"/>
      </bottom>
      <diagonal/>
    </border>
    <border>
      <left/>
      <right/>
      <top style="double">
        <color rgb="FF000000"/>
      </top>
      <bottom style="thin">
        <color rgb="FF000000"/>
      </bottom>
      <diagonal/>
    </border>
    <border>
      <left style="thin">
        <color rgb="FF000000"/>
      </left>
      <right/>
      <top style="double">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style="thin">
        <color rgb="FF000000"/>
      </right>
      <top style="double">
        <color rgb="FF000000"/>
      </top>
      <bottom/>
      <diagonal/>
    </border>
    <border>
      <left/>
      <right style="thin">
        <color rgb="FF000000"/>
      </right>
      <top style="double">
        <color rgb="FF000000"/>
      </top>
      <bottom/>
      <diagonal/>
    </border>
    <border>
      <left/>
      <right/>
      <top style="double">
        <color rgb="FF000000"/>
      </top>
      <bottom/>
      <diagonal/>
    </border>
    <border>
      <left style="thin">
        <color rgb="FF000000"/>
      </left>
      <right/>
      <top style="double">
        <color rgb="FF000000"/>
      </top>
      <bottom/>
      <diagonal/>
    </border>
    <border>
      <left style="thin">
        <color rgb="FF000000"/>
      </left>
      <right style="thin">
        <color rgb="FF000000"/>
      </right>
      <top style="double">
        <color rgb="FF000000"/>
      </top>
      <bottom style="double">
        <color rgb="FF000000"/>
      </bottom>
      <diagonal/>
    </border>
    <border>
      <left/>
      <right style="thin">
        <color rgb="FF000000"/>
      </right>
      <top style="double">
        <color rgb="FF000000"/>
      </top>
      <bottom style="double">
        <color rgb="FF000000"/>
      </bottom>
      <diagonal/>
    </border>
    <border>
      <left/>
      <right/>
      <top style="double">
        <color rgb="FF000000"/>
      </top>
      <bottom style="double">
        <color rgb="FF000000"/>
      </bottom>
      <diagonal/>
    </border>
    <border>
      <left style="thin">
        <color rgb="FF000000"/>
      </left>
      <right/>
      <top style="double">
        <color rgb="FF000000"/>
      </top>
      <bottom style="double">
        <color rgb="FF000000"/>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right/>
      <top/>
      <bottom style="double">
        <color rgb="FF000000"/>
      </bottom>
      <diagonal/>
    </border>
    <border>
      <left style="thin">
        <color rgb="FF000000"/>
      </left>
      <right/>
      <top/>
      <bottom style="double">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double">
        <color rgb="FF000000"/>
      </top>
      <bottom/>
      <diagonal/>
    </border>
    <border>
      <left style="thin">
        <color indexed="64"/>
      </left>
      <right/>
      <top/>
      <bottom style="thin">
        <color rgb="FF000000"/>
      </bottom>
      <diagonal/>
    </border>
    <border>
      <left style="thin">
        <color indexed="64"/>
      </left>
      <right/>
      <top/>
      <bottom/>
      <diagonal/>
    </border>
    <border>
      <left style="thin">
        <color indexed="64"/>
      </left>
      <right/>
      <top style="thin">
        <color rgb="FF000000"/>
      </top>
      <bottom style="double">
        <color rgb="FF000000"/>
      </bottom>
      <diagonal/>
    </border>
    <border>
      <left style="thin">
        <color indexed="64"/>
      </left>
      <right/>
      <top style="double">
        <color rgb="FF000000"/>
      </top>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rgb="FF000000"/>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double">
        <color rgb="FF000000"/>
      </top>
      <bottom style="thin">
        <color rgb="FF000000"/>
      </bottom>
      <diagonal/>
    </border>
    <border>
      <left/>
      <right style="medium">
        <color indexed="64"/>
      </right>
      <top/>
      <bottom style="thin">
        <color rgb="FF000000"/>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thin">
        <color indexed="64"/>
      </right>
      <top/>
      <bottom style="thin">
        <color rgb="FF000000"/>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rgb="FF000000"/>
      </top>
      <bottom style="double">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medium">
        <color indexed="64"/>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style="double">
        <color rgb="FF000000"/>
      </bottom>
      <diagonal/>
    </border>
    <border>
      <left/>
      <right style="medium">
        <color indexed="64"/>
      </right>
      <top style="double">
        <color rgb="FF000000"/>
      </top>
      <bottom style="double">
        <color rgb="FF000000"/>
      </bottom>
      <diagonal/>
    </border>
    <border>
      <left/>
      <right style="medium">
        <color indexed="64"/>
      </right>
      <top style="double">
        <color rgb="FF000000"/>
      </top>
      <bottom/>
      <diagonal/>
    </border>
    <border>
      <left/>
      <right style="medium">
        <color indexed="64"/>
      </right>
      <top style="thin">
        <color rgb="FF000000"/>
      </top>
      <bottom style="double">
        <color rgb="FF000000"/>
      </bottom>
      <diagonal/>
    </border>
    <border>
      <left/>
      <right style="medium">
        <color indexed="64"/>
      </right>
      <top style="double">
        <color rgb="FF000000"/>
      </top>
      <bottom style="thin">
        <color rgb="FF000000"/>
      </bottom>
      <diagonal/>
    </border>
    <border>
      <left/>
      <right style="medium">
        <color indexed="64"/>
      </right>
      <top/>
      <bottom style="medium">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double">
        <color rgb="FF000000"/>
      </bottom>
      <diagonal/>
    </border>
    <border>
      <left style="thin">
        <color rgb="FF000000"/>
      </left>
      <right style="thin">
        <color indexed="64"/>
      </right>
      <top style="double">
        <color rgb="FF000000"/>
      </top>
      <bottom style="double">
        <color rgb="FF000000"/>
      </bottom>
      <diagonal/>
    </border>
    <border>
      <left style="thin">
        <color rgb="FF000000"/>
      </left>
      <right style="thin">
        <color indexed="64"/>
      </right>
      <top style="double">
        <color rgb="FF000000"/>
      </top>
      <bottom/>
      <diagonal/>
    </border>
    <border>
      <left style="thin">
        <color rgb="FF000000"/>
      </left>
      <right style="thin">
        <color indexed="64"/>
      </right>
      <top style="thin">
        <color rgb="FF000000"/>
      </top>
      <bottom style="double">
        <color rgb="FF000000"/>
      </bottom>
      <diagonal/>
    </border>
    <border>
      <left style="thin">
        <color rgb="FF000000"/>
      </left>
      <right style="thin">
        <color indexed="64"/>
      </right>
      <top style="double">
        <color rgb="FF000000"/>
      </top>
      <bottom style="thin">
        <color rgb="FF000000"/>
      </bottom>
      <diagonal/>
    </border>
    <border>
      <left/>
      <right/>
      <top style="medium">
        <color indexed="64"/>
      </top>
      <bottom style="thin">
        <color rgb="FF000000"/>
      </bottom>
      <diagonal/>
    </border>
    <border>
      <left/>
      <right style="thin">
        <color indexed="64"/>
      </right>
      <top style="double">
        <color rgb="FF000000"/>
      </top>
      <bottom style="double">
        <color rgb="FF000000"/>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s>
  <cellStyleXfs count="7">
    <xf numFmtId="0" fontId="0" fillId="0" borderId="0"/>
    <xf numFmtId="43" fontId="1" fillId="0" borderId="0" applyFont="0" applyFill="0" applyBorder="0" applyAlignment="0" applyProtection="0"/>
    <xf numFmtId="0" fontId="2"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467">
    <xf numFmtId="0" fontId="0" fillId="0" borderId="0" xfId="0"/>
    <xf numFmtId="9" fontId="3" fillId="0" borderId="15" xfId="2" applyNumberFormat="1" applyFont="1" applyBorder="1" applyAlignment="1">
      <alignment horizontal="right" wrapText="1"/>
    </xf>
    <xf numFmtId="9" fontId="3" fillId="0" borderId="19" xfId="2" applyNumberFormat="1" applyFont="1" applyBorder="1" applyAlignment="1">
      <alignment horizontal="right" wrapText="1"/>
    </xf>
    <xf numFmtId="9" fontId="3" fillId="0" borderId="2" xfId="2" applyNumberFormat="1" applyFont="1" applyBorder="1" applyAlignment="1">
      <alignment horizontal="right" wrapText="1"/>
    </xf>
    <xf numFmtId="9" fontId="3" fillId="0" borderId="20" xfId="2" applyNumberFormat="1" applyFont="1" applyBorder="1" applyAlignment="1">
      <alignment horizontal="right" wrapText="1"/>
    </xf>
    <xf numFmtId="9" fontId="3" fillId="0" borderId="21" xfId="2" applyNumberFormat="1" applyFont="1" applyBorder="1" applyAlignment="1">
      <alignment horizontal="right" wrapText="1"/>
    </xf>
    <xf numFmtId="9" fontId="3" fillId="0" borderId="22" xfId="2" applyNumberFormat="1" applyFont="1" applyBorder="1" applyAlignment="1">
      <alignment horizontal="right" wrapText="1"/>
    </xf>
    <xf numFmtId="9" fontId="3" fillId="0" borderId="23" xfId="2" applyNumberFormat="1" applyFont="1" applyBorder="1" applyAlignment="1">
      <alignment horizontal="right" wrapText="1"/>
    </xf>
    <xf numFmtId="0" fontId="9" fillId="2" borderId="2" xfId="2" applyFont="1" applyFill="1" applyBorder="1" applyAlignment="1">
      <alignment horizontal="left" wrapText="1"/>
    </xf>
    <xf numFmtId="0" fontId="4" fillId="2" borderId="19" xfId="2" applyFont="1" applyFill="1" applyBorder="1" applyAlignment="1">
      <alignment horizontal="left" wrapText="1"/>
    </xf>
    <xf numFmtId="0" fontId="4" fillId="2" borderId="0" xfId="2" applyFont="1" applyFill="1" applyAlignment="1">
      <alignment horizontal="left" wrapText="1"/>
    </xf>
    <xf numFmtId="0" fontId="6" fillId="2" borderId="2" xfId="2" applyFont="1" applyFill="1" applyBorder="1" applyAlignment="1">
      <alignment horizontal="left" wrapText="1"/>
    </xf>
    <xf numFmtId="0" fontId="7" fillId="0" borderId="0" xfId="2" applyFont="1" applyAlignment="1">
      <alignment horizontal="left" wrapText="1"/>
    </xf>
    <xf numFmtId="0" fontId="4" fillId="2" borderId="0" xfId="2" applyFont="1" applyFill="1" applyAlignment="1">
      <alignment wrapText="1"/>
    </xf>
    <xf numFmtId="0" fontId="11" fillId="0" borderId="0" xfId="2" applyFont="1" applyAlignment="1">
      <alignment horizontal="left" wrapText="1"/>
    </xf>
    <xf numFmtId="164" fontId="3" fillId="0" borderId="2" xfId="2" applyNumberFormat="1" applyFont="1" applyBorder="1" applyAlignment="1">
      <alignment horizontal="right" wrapText="1"/>
    </xf>
    <xf numFmtId="164" fontId="3" fillId="0" borderId="19" xfId="2" applyNumberFormat="1" applyFont="1" applyBorder="1" applyAlignment="1">
      <alignment horizontal="right" wrapText="1"/>
    </xf>
    <xf numFmtId="165" fontId="3" fillId="0" borderId="19" xfId="2" applyNumberFormat="1" applyFont="1" applyBorder="1" applyAlignment="1">
      <alignment horizontal="right" wrapText="1"/>
    </xf>
    <xf numFmtId="165" fontId="3" fillId="0" borderId="2" xfId="2" applyNumberFormat="1" applyFont="1" applyBorder="1" applyAlignment="1">
      <alignment horizontal="right" wrapText="1"/>
    </xf>
    <xf numFmtId="166" fontId="3" fillId="0" borderId="17" xfId="1" applyNumberFormat="1" applyFont="1" applyBorder="1" applyAlignment="1">
      <alignment horizontal="right" wrapText="1"/>
    </xf>
    <xf numFmtId="166" fontId="2" fillId="0" borderId="17" xfId="1" applyNumberFormat="1" applyFont="1" applyBorder="1" applyAlignment="1">
      <alignment horizontal="right" wrapText="1"/>
    </xf>
    <xf numFmtId="167" fontId="3" fillId="0" borderId="13" xfId="2" applyNumberFormat="1" applyFont="1" applyBorder="1" applyAlignment="1">
      <alignment horizontal="right" wrapText="1"/>
    </xf>
    <xf numFmtId="167" fontId="3" fillId="0" borderId="2" xfId="2" applyNumberFormat="1" applyFont="1" applyBorder="1" applyAlignment="1">
      <alignment horizontal="right" wrapText="1"/>
    </xf>
    <xf numFmtId="165" fontId="3" fillId="0" borderId="17" xfId="2" applyNumberFormat="1" applyFont="1" applyBorder="1" applyAlignment="1">
      <alignment horizontal="right" wrapText="1"/>
    </xf>
    <xf numFmtId="165" fontId="3" fillId="0" borderId="16" xfId="2" applyNumberFormat="1" applyFont="1" applyBorder="1" applyAlignment="1">
      <alignment horizontal="right" wrapText="1"/>
    </xf>
    <xf numFmtId="165" fontId="3" fillId="0" borderId="18" xfId="2" applyNumberFormat="1" applyFont="1" applyBorder="1" applyAlignment="1">
      <alignment horizontal="right" wrapText="1"/>
    </xf>
    <xf numFmtId="166" fontId="3" fillId="0" borderId="5" xfId="2" applyNumberFormat="1" applyFont="1" applyBorder="1" applyAlignment="1">
      <alignment horizontal="right" wrapText="1"/>
    </xf>
    <xf numFmtId="167" fontId="3" fillId="0" borderId="15" xfId="2" applyNumberFormat="1" applyFont="1" applyBorder="1" applyAlignment="1">
      <alignment horizontal="right" wrapText="1"/>
    </xf>
    <xf numFmtId="165" fontId="3" fillId="0" borderId="10" xfId="2" applyNumberFormat="1" applyFont="1" applyBorder="1" applyAlignment="1">
      <alignment horizontal="right" wrapText="1"/>
    </xf>
    <xf numFmtId="165" fontId="3" fillId="0" borderId="5" xfId="2" applyNumberFormat="1" applyFont="1" applyBorder="1" applyAlignment="1">
      <alignment horizontal="right" wrapText="1"/>
    </xf>
    <xf numFmtId="165" fontId="3" fillId="0" borderId="4" xfId="2" applyNumberFormat="1" applyFont="1" applyBorder="1" applyAlignment="1">
      <alignment horizontal="right" wrapText="1"/>
    </xf>
    <xf numFmtId="166" fontId="3" fillId="0" borderId="35" xfId="2" applyNumberFormat="1" applyFont="1" applyBorder="1" applyAlignment="1">
      <alignment horizontal="right" wrapText="1"/>
    </xf>
    <xf numFmtId="165" fontId="3" fillId="0" borderId="34" xfId="2" applyNumberFormat="1" applyFont="1" applyBorder="1" applyAlignment="1">
      <alignment horizontal="right" wrapText="1"/>
    </xf>
    <xf numFmtId="165" fontId="3" fillId="0" borderId="1" xfId="2" applyNumberFormat="1" applyFont="1" applyBorder="1" applyAlignment="1">
      <alignment horizontal="right" wrapText="1"/>
    </xf>
    <xf numFmtId="165" fontId="3" fillId="0" borderId="33" xfId="2" applyNumberFormat="1" applyFont="1" applyBorder="1" applyAlignment="1">
      <alignment horizontal="right" wrapText="1"/>
    </xf>
    <xf numFmtId="165" fontId="3" fillId="0" borderId="32" xfId="2" applyNumberFormat="1" applyFont="1" applyBorder="1" applyAlignment="1">
      <alignment horizontal="right" wrapText="1"/>
    </xf>
    <xf numFmtId="165" fontId="3" fillId="0" borderId="15" xfId="2" applyNumberFormat="1" applyFont="1" applyBorder="1" applyAlignment="1">
      <alignment horizontal="right" wrapText="1"/>
    </xf>
    <xf numFmtId="165" fontId="3" fillId="0" borderId="31" xfId="2" applyNumberFormat="1" applyFont="1" applyBorder="1" applyAlignment="1">
      <alignment horizontal="right" wrapText="1"/>
    </xf>
    <xf numFmtId="165" fontId="3" fillId="0" borderId="30" xfId="2" applyNumberFormat="1" applyFont="1" applyBorder="1" applyAlignment="1">
      <alignment horizontal="right" wrapText="1"/>
    </xf>
    <xf numFmtId="166" fontId="3" fillId="0" borderId="28" xfId="2" applyNumberFormat="1" applyFont="1" applyBorder="1" applyAlignment="1">
      <alignment horizontal="right" wrapText="1"/>
    </xf>
    <xf numFmtId="165" fontId="3" fillId="0" borderId="27" xfId="2" applyNumberFormat="1" applyFont="1" applyBorder="1" applyAlignment="1">
      <alignment horizontal="right" wrapText="1"/>
    </xf>
    <xf numFmtId="165" fontId="3" fillId="0" borderId="26" xfId="2" applyNumberFormat="1" applyFont="1" applyBorder="1" applyAlignment="1">
      <alignment horizontal="right" wrapText="1"/>
    </xf>
    <xf numFmtId="165" fontId="3" fillId="0" borderId="25" xfId="2" applyNumberFormat="1" applyFont="1" applyBorder="1" applyAlignment="1">
      <alignment horizontal="right" wrapText="1"/>
    </xf>
    <xf numFmtId="166" fontId="3" fillId="0" borderId="24" xfId="2" applyNumberFormat="1" applyFont="1" applyBorder="1" applyAlignment="1">
      <alignment horizontal="right" wrapText="1"/>
    </xf>
    <xf numFmtId="166" fontId="3" fillId="0" borderId="15" xfId="2" applyNumberFormat="1" applyFont="1" applyBorder="1" applyAlignment="1">
      <alignment horizontal="right" wrapText="1"/>
    </xf>
    <xf numFmtId="164" fontId="3" fillId="0" borderId="14" xfId="2" applyNumberFormat="1" applyFont="1" applyBorder="1" applyAlignment="1">
      <alignment horizontal="right" wrapText="1"/>
    </xf>
    <xf numFmtId="164" fontId="3" fillId="0" borderId="13" xfId="2" applyNumberFormat="1" applyFont="1" applyBorder="1" applyAlignment="1">
      <alignment horizontal="right" wrapText="1"/>
    </xf>
    <xf numFmtId="164" fontId="3" fillId="0" borderId="12" xfId="2" applyNumberFormat="1" applyFont="1" applyBorder="1" applyAlignment="1">
      <alignment horizontal="right" wrapText="1"/>
    </xf>
    <xf numFmtId="165" fontId="3" fillId="0" borderId="9" xfId="2" applyNumberFormat="1" applyFont="1" applyBorder="1" applyAlignment="1">
      <alignment horizontal="right" wrapText="1"/>
    </xf>
    <xf numFmtId="165" fontId="3" fillId="0" borderId="8" xfId="2" applyNumberFormat="1" applyFont="1" applyBorder="1" applyAlignment="1">
      <alignment horizontal="right" wrapText="1"/>
    </xf>
    <xf numFmtId="165" fontId="3" fillId="0" borderId="7" xfId="2" applyNumberFormat="1" applyFont="1" applyBorder="1" applyAlignment="1">
      <alignment horizontal="right" wrapText="1"/>
    </xf>
    <xf numFmtId="165" fontId="3" fillId="0" borderId="6" xfId="2" applyNumberFormat="1" applyFont="1" applyBorder="1" applyAlignment="1">
      <alignment horizontal="right" wrapText="1"/>
    </xf>
    <xf numFmtId="166" fontId="3" fillId="0" borderId="17" xfId="2" applyNumberFormat="1" applyFont="1" applyBorder="1" applyAlignment="1">
      <alignment horizontal="right" wrapText="1"/>
    </xf>
    <xf numFmtId="166" fontId="3" fillId="0" borderId="1" xfId="2" applyNumberFormat="1" applyFont="1" applyBorder="1" applyAlignment="1">
      <alignment horizontal="right" wrapText="1"/>
    </xf>
    <xf numFmtId="166" fontId="2" fillId="0" borderId="1" xfId="1" applyNumberFormat="1" applyFont="1" applyBorder="1" applyAlignment="1">
      <alignment horizontal="right" wrapText="1"/>
    </xf>
    <xf numFmtId="167" fontId="3" fillId="0" borderId="26" xfId="2" applyNumberFormat="1" applyFont="1" applyBorder="1" applyAlignment="1">
      <alignment horizontal="right" wrapText="1"/>
    </xf>
    <xf numFmtId="164" fontId="3" fillId="0" borderId="30" xfId="2" applyNumberFormat="1" applyFont="1" applyBorder="1" applyAlignment="1">
      <alignment horizontal="right" wrapText="1"/>
    </xf>
    <xf numFmtId="0" fontId="8" fillId="0" borderId="38" xfId="2" applyFont="1" applyBorder="1" applyAlignment="1">
      <alignment horizontal="left" wrapText="1"/>
    </xf>
    <xf numFmtId="0" fontId="3" fillId="0" borderId="38" xfId="2" applyFont="1" applyBorder="1" applyAlignment="1">
      <alignment horizontal="left" wrapText="1"/>
    </xf>
    <xf numFmtId="0" fontId="8" fillId="0" borderId="38" xfId="2" applyFont="1" applyBorder="1" applyAlignment="1">
      <alignment horizontal="left" wrapText="1" indent="2"/>
    </xf>
    <xf numFmtId="0" fontId="4" fillId="2" borderId="19" xfId="2" quotePrefix="1" applyFont="1" applyFill="1" applyBorder="1" applyAlignment="1">
      <alignment horizontal="center" wrapText="1"/>
    </xf>
    <xf numFmtId="0" fontId="13" fillId="0" borderId="0" xfId="2" applyFont="1" applyAlignment="1">
      <alignment wrapText="1"/>
    </xf>
    <xf numFmtId="0" fontId="14" fillId="0" borderId="0" xfId="2" applyFont="1" applyAlignment="1">
      <alignment horizontal="right" wrapText="1"/>
    </xf>
    <xf numFmtId="164" fontId="2" fillId="0" borderId="0" xfId="2" applyNumberFormat="1" applyAlignment="1">
      <alignment wrapText="1"/>
    </xf>
    <xf numFmtId="166" fontId="2" fillId="0" borderId="37" xfId="1" applyNumberFormat="1" applyFont="1" applyBorder="1" applyAlignment="1">
      <alignment horizontal="right" wrapText="1"/>
    </xf>
    <xf numFmtId="166" fontId="3" fillId="0" borderId="19" xfId="1" applyNumberFormat="1" applyFont="1" applyBorder="1" applyAlignment="1">
      <alignment horizontal="right" wrapText="1"/>
    </xf>
    <xf numFmtId="166" fontId="3" fillId="0" borderId="2" xfId="1" applyNumberFormat="1" applyFont="1" applyBorder="1" applyAlignment="1">
      <alignment horizontal="right" wrapText="1"/>
    </xf>
    <xf numFmtId="44" fontId="3" fillId="0" borderId="0" xfId="2" applyNumberFormat="1" applyFont="1" applyBorder="1" applyAlignment="1">
      <alignment horizontal="right" wrapText="1"/>
    </xf>
    <xf numFmtId="173" fontId="3" fillId="0" borderId="2" xfId="2" applyNumberFormat="1" applyFont="1" applyBorder="1" applyAlignment="1">
      <alignment horizontal="right" wrapText="1"/>
    </xf>
    <xf numFmtId="173" fontId="3" fillId="0" borderId="15" xfId="2" applyNumberFormat="1" applyFont="1" applyBorder="1" applyAlignment="1">
      <alignment horizontal="right" wrapText="1"/>
    </xf>
    <xf numFmtId="0" fontId="2" fillId="0" borderId="0" xfId="2" applyBorder="1" applyAlignment="1">
      <alignment horizontal="right" wrapText="1"/>
    </xf>
    <xf numFmtId="165" fontId="3" fillId="0" borderId="0" xfId="2" applyNumberFormat="1" applyFont="1" applyBorder="1" applyAlignment="1">
      <alignment horizontal="right" wrapText="1"/>
    </xf>
    <xf numFmtId="9" fontId="3" fillId="0" borderId="0" xfId="2" applyNumberFormat="1" applyFont="1" applyBorder="1" applyAlignment="1">
      <alignment horizontal="right" wrapText="1"/>
    </xf>
    <xf numFmtId="167" fontId="3" fillId="0" borderId="43" xfId="3" applyNumberFormat="1" applyFont="1" applyBorder="1" applyAlignment="1">
      <alignment horizontal="right" wrapText="1"/>
    </xf>
    <xf numFmtId="0" fontId="2" fillId="0" borderId="1" xfId="2" applyBorder="1" applyAlignment="1">
      <alignment horizontal="right" wrapText="1"/>
    </xf>
    <xf numFmtId="172" fontId="15" fillId="0" borderId="45" xfId="3" applyNumberFormat="1" applyFont="1" applyBorder="1" applyAlignment="1">
      <alignment horizontal="right" wrapText="1"/>
    </xf>
    <xf numFmtId="0" fontId="4" fillId="2" borderId="19" xfId="2" applyFont="1" applyFill="1" applyBorder="1" applyAlignment="1">
      <alignment horizontal="center" wrapText="1"/>
    </xf>
    <xf numFmtId="0" fontId="2" fillId="0" borderId="0" xfId="2" applyAlignment="1">
      <alignment wrapText="1"/>
    </xf>
    <xf numFmtId="0" fontId="3" fillId="0" borderId="0" xfId="2" applyFont="1" applyAlignment="1">
      <alignment horizontal="left" wrapText="1"/>
    </xf>
    <xf numFmtId="0" fontId="4" fillId="2" borderId="0" xfId="2" applyFont="1" applyFill="1" applyAlignment="1">
      <alignment horizontal="center" wrapText="1"/>
    </xf>
    <xf numFmtId="0" fontId="4" fillId="2" borderId="0" xfId="2" quotePrefix="1" applyFont="1" applyFill="1" applyAlignment="1">
      <alignment horizontal="center" wrapText="1"/>
    </xf>
    <xf numFmtId="0" fontId="4" fillId="2" borderId="17" xfId="2" applyFont="1" applyFill="1" applyBorder="1" applyAlignment="1">
      <alignment horizontal="center" wrapText="1"/>
    </xf>
    <xf numFmtId="0" fontId="4" fillId="2" borderId="17" xfId="2" quotePrefix="1" applyFont="1" applyFill="1" applyBorder="1" applyAlignment="1">
      <alignment horizontal="center" wrapText="1"/>
    </xf>
    <xf numFmtId="0" fontId="4" fillId="2" borderId="16" xfId="2" applyFont="1" applyFill="1" applyBorder="1" applyAlignment="1">
      <alignment horizontal="center" wrapText="1"/>
    </xf>
    <xf numFmtId="0" fontId="2" fillId="0" borderId="32" xfId="2" applyBorder="1" applyAlignment="1">
      <alignment wrapText="1"/>
    </xf>
    <xf numFmtId="0" fontId="2" fillId="0" borderId="34" xfId="2" applyBorder="1" applyAlignment="1">
      <alignment wrapText="1"/>
    </xf>
    <xf numFmtId="0" fontId="2" fillId="0" borderId="1" xfId="2" applyBorder="1" applyAlignment="1">
      <alignment wrapText="1"/>
    </xf>
    <xf numFmtId="0" fontId="2" fillId="0" borderId="33" xfId="2" applyBorder="1" applyAlignment="1">
      <alignment wrapText="1"/>
    </xf>
    <xf numFmtId="0" fontId="2" fillId="0" borderId="2" xfId="2" applyBorder="1" applyAlignment="1">
      <alignment wrapText="1"/>
    </xf>
    <xf numFmtId="0" fontId="2" fillId="0" borderId="15" xfId="2" applyBorder="1" applyAlignment="1">
      <alignment wrapText="1"/>
    </xf>
    <xf numFmtId="1" fontId="2" fillId="0" borderId="3" xfId="2" applyNumberFormat="1" applyBorder="1" applyAlignment="1">
      <alignment horizontal="right" wrapText="1"/>
    </xf>
    <xf numFmtId="1" fontId="2" fillId="0" borderId="33" xfId="2" applyNumberFormat="1" applyBorder="1" applyAlignment="1">
      <alignment horizontal="right" wrapText="1"/>
    </xf>
    <xf numFmtId="0" fontId="2" fillId="0" borderId="2" xfId="2" applyBorder="1" applyAlignment="1">
      <alignment horizontal="right" wrapText="1"/>
    </xf>
    <xf numFmtId="0" fontId="2" fillId="0" borderId="15" xfId="2" applyBorder="1" applyAlignment="1">
      <alignment horizontal="right" wrapText="1"/>
    </xf>
    <xf numFmtId="1" fontId="2" fillId="0" borderId="19" xfId="2" applyNumberFormat="1" applyBorder="1" applyAlignment="1">
      <alignment horizontal="right" wrapText="1"/>
    </xf>
    <xf numFmtId="1" fontId="2" fillId="0" borderId="16" xfId="2" applyNumberFormat="1" applyBorder="1" applyAlignment="1">
      <alignment horizontal="right" wrapText="1"/>
    </xf>
    <xf numFmtId="166" fontId="3" fillId="0" borderId="35" xfId="1" applyNumberFormat="1" applyFont="1" applyBorder="1" applyAlignment="1">
      <alignment horizontal="right" wrapText="1"/>
    </xf>
    <xf numFmtId="0" fontId="2" fillId="0" borderId="34" xfId="2" applyBorder="1" applyAlignment="1">
      <alignment horizontal="right" wrapText="1"/>
    </xf>
    <xf numFmtId="0" fontId="2" fillId="0" borderId="33" xfId="2" applyBorder="1" applyAlignment="1">
      <alignment horizontal="right" wrapText="1"/>
    </xf>
    <xf numFmtId="0" fontId="2" fillId="0" borderId="32" xfId="2" applyBorder="1" applyAlignment="1">
      <alignment horizontal="right" wrapText="1"/>
    </xf>
    <xf numFmtId="1" fontId="2" fillId="0" borderId="29" xfId="2" applyNumberFormat="1" applyBorder="1" applyAlignment="1">
      <alignment horizontal="right" wrapText="1"/>
    </xf>
    <xf numFmtId="166" fontId="3" fillId="0" borderId="43" xfId="1" applyNumberFormat="1" applyFont="1" applyBorder="1" applyAlignment="1">
      <alignment horizontal="right" wrapText="1"/>
    </xf>
    <xf numFmtId="0" fontId="2" fillId="0" borderId="17" xfId="2" applyBorder="1" applyAlignment="1">
      <alignment wrapText="1"/>
    </xf>
    <xf numFmtId="0" fontId="2" fillId="0" borderId="38" xfId="2" applyBorder="1" applyAlignment="1">
      <alignment wrapText="1"/>
    </xf>
    <xf numFmtId="164" fontId="3" fillId="0" borderId="38" xfId="2" applyNumberFormat="1" applyFont="1" applyBorder="1" applyAlignment="1">
      <alignment horizontal="right" wrapText="1"/>
    </xf>
    <xf numFmtId="166" fontId="3" fillId="0" borderId="38" xfId="2" applyNumberFormat="1" applyFont="1" applyBorder="1" applyAlignment="1">
      <alignment horizontal="right" wrapText="1"/>
    </xf>
    <xf numFmtId="165" fontId="3" fillId="0" borderId="38" xfId="2" applyNumberFormat="1" applyFont="1" applyBorder="1" applyAlignment="1">
      <alignment horizontal="right" wrapText="1"/>
    </xf>
    <xf numFmtId="167" fontId="3" fillId="0" borderId="39" xfId="2" applyNumberFormat="1" applyFont="1" applyBorder="1" applyAlignment="1">
      <alignment horizontal="right" wrapText="1"/>
    </xf>
    <xf numFmtId="0" fontId="2" fillId="0" borderId="40" xfId="2" applyBorder="1" applyAlignment="1">
      <alignment horizontal="right" wrapText="1"/>
    </xf>
    <xf numFmtId="0" fontId="2" fillId="0" borderId="22" xfId="2" applyBorder="1" applyAlignment="1">
      <alignment horizontal="right" wrapText="1"/>
    </xf>
    <xf numFmtId="0" fontId="2" fillId="0" borderId="38" xfId="2" applyBorder="1" applyAlignment="1">
      <alignment horizontal="right" wrapText="1"/>
    </xf>
    <xf numFmtId="167" fontId="3" fillId="0" borderId="38" xfId="2" applyNumberFormat="1" applyFont="1" applyBorder="1" applyAlignment="1">
      <alignment horizontal="right" wrapText="1"/>
    </xf>
    <xf numFmtId="165" fontId="3" fillId="0" borderId="37" xfId="2" applyNumberFormat="1" applyFont="1" applyBorder="1" applyAlignment="1">
      <alignment horizontal="right" wrapText="1"/>
    </xf>
    <xf numFmtId="166" fontId="3" fillId="0" borderId="41" xfId="2" applyNumberFormat="1" applyFont="1" applyBorder="1" applyAlignment="1">
      <alignment horizontal="right" wrapText="1"/>
    </xf>
    <xf numFmtId="166" fontId="3" fillId="0" borderId="4" xfId="2" applyNumberFormat="1" applyFont="1" applyBorder="1" applyAlignment="1">
      <alignment horizontal="right" wrapText="1"/>
    </xf>
    <xf numFmtId="0" fontId="2" fillId="0" borderId="42" xfId="2" applyBorder="1" applyAlignment="1">
      <alignment horizontal="right" wrapText="1"/>
    </xf>
    <xf numFmtId="0" fontId="2" fillId="0" borderId="37" xfId="2" applyBorder="1" applyAlignment="1">
      <alignment wrapText="1"/>
    </xf>
    <xf numFmtId="0" fontId="2" fillId="0" borderId="8" xfId="2" applyBorder="1" applyAlignment="1">
      <alignment wrapText="1"/>
    </xf>
    <xf numFmtId="0" fontId="2" fillId="0" borderId="47" xfId="2" applyBorder="1" applyAlignment="1">
      <alignment wrapText="1"/>
    </xf>
    <xf numFmtId="0" fontId="2" fillId="0" borderId="22" xfId="2" applyBorder="1" applyAlignment="1">
      <alignment wrapText="1"/>
    </xf>
    <xf numFmtId="167" fontId="2" fillId="0" borderId="0" xfId="2" applyNumberFormat="1" applyAlignment="1">
      <alignment horizontal="right" wrapText="1"/>
    </xf>
    <xf numFmtId="166" fontId="2" fillId="0" borderId="0" xfId="2" applyNumberFormat="1" applyAlignment="1">
      <alignment horizontal="right" wrapText="1"/>
    </xf>
    <xf numFmtId="166" fontId="2" fillId="0" borderId="17" xfId="2" applyNumberFormat="1" applyBorder="1" applyAlignment="1">
      <alignment horizontal="right" wrapText="1"/>
    </xf>
    <xf numFmtId="0" fontId="2" fillId="0" borderId="13" xfId="2" applyBorder="1" applyAlignment="1">
      <alignment wrapText="1"/>
    </xf>
    <xf numFmtId="167" fontId="2" fillId="0" borderId="13" xfId="2" applyNumberFormat="1" applyBorder="1" applyAlignment="1">
      <alignment horizontal="right" wrapText="1"/>
    </xf>
    <xf numFmtId="0" fontId="3" fillId="0" borderId="50" xfId="2" applyFont="1" applyBorder="1" applyAlignment="1">
      <alignment horizontal="left" wrapText="1"/>
    </xf>
    <xf numFmtId="172" fontId="3" fillId="0" borderId="0" xfId="2" applyNumberFormat="1" applyFont="1" applyBorder="1" applyAlignment="1">
      <alignment horizontal="right" wrapText="1"/>
    </xf>
    <xf numFmtId="166" fontId="3" fillId="0" borderId="0" xfId="2" applyNumberFormat="1" applyFont="1" applyBorder="1" applyAlignment="1">
      <alignment horizontal="right" wrapText="1"/>
    </xf>
    <xf numFmtId="168" fontId="3" fillId="0" borderId="0" xfId="2" applyNumberFormat="1" applyFont="1" applyBorder="1" applyAlignment="1">
      <alignment horizontal="right" wrapText="1"/>
    </xf>
    <xf numFmtId="170" fontId="3" fillId="0" borderId="0" xfId="2" applyNumberFormat="1" applyFont="1" applyBorder="1" applyAlignment="1">
      <alignment horizontal="right" wrapText="1"/>
    </xf>
    <xf numFmtId="0" fontId="2" fillId="0" borderId="0" xfId="2" applyBorder="1" applyAlignment="1">
      <alignment wrapText="1"/>
    </xf>
    <xf numFmtId="175" fontId="3" fillId="0" borderId="0" xfId="2" applyNumberFormat="1" applyFont="1" applyBorder="1" applyAlignment="1">
      <alignment horizontal="right" wrapText="1"/>
    </xf>
    <xf numFmtId="175" fontId="2" fillId="0" borderId="0" xfId="4" applyNumberFormat="1" applyFont="1" applyBorder="1" applyAlignment="1">
      <alignment horizontal="right" wrapText="1"/>
    </xf>
    <xf numFmtId="166" fontId="3" fillId="0" borderId="0" xfId="1" applyNumberFormat="1" applyFont="1" applyBorder="1" applyAlignment="1">
      <alignment horizontal="right" wrapText="1"/>
    </xf>
    <xf numFmtId="0" fontId="2" fillId="0" borderId="18" xfId="2" applyBorder="1" applyAlignment="1">
      <alignment wrapText="1"/>
    </xf>
    <xf numFmtId="0" fontId="7" fillId="0" borderId="0" xfId="2" applyFont="1" applyBorder="1" applyAlignment="1">
      <alignment horizontal="left" wrapText="1"/>
    </xf>
    <xf numFmtId="0" fontId="2" fillId="0" borderId="52" xfId="2" applyBorder="1" applyAlignment="1">
      <alignment wrapText="1"/>
    </xf>
    <xf numFmtId="0" fontId="5" fillId="2" borderId="53" xfId="2" applyFont="1" applyFill="1" applyBorder="1" applyAlignment="1">
      <alignment horizontal="left" wrapText="1"/>
    </xf>
    <xf numFmtId="16" fontId="4" fillId="2" borderId="0" xfId="2" quotePrefix="1" applyNumberFormat="1" applyFont="1" applyFill="1" applyBorder="1" applyAlignment="1">
      <alignment horizontal="center" wrapText="1"/>
    </xf>
    <xf numFmtId="0" fontId="4" fillId="2" borderId="48" xfId="2" applyFont="1" applyFill="1" applyBorder="1" applyAlignment="1">
      <alignment horizontal="center" wrapText="1"/>
    </xf>
    <xf numFmtId="0" fontId="2" fillId="0" borderId="54" xfId="2" applyBorder="1" applyAlignment="1">
      <alignment wrapText="1"/>
    </xf>
    <xf numFmtId="0" fontId="3" fillId="0" borderId="55" xfId="2" applyFont="1" applyBorder="1" applyAlignment="1">
      <alignment horizontal="left" wrapText="1"/>
    </xf>
    <xf numFmtId="0" fontId="3" fillId="0" borderId="55" xfId="2" applyFont="1" applyBorder="1" applyAlignment="1">
      <alignment horizontal="left" wrapText="1" indent="1"/>
    </xf>
    <xf numFmtId="164" fontId="3" fillId="0" borderId="0" xfId="2" applyNumberFormat="1" applyFont="1" applyBorder="1" applyAlignment="1">
      <alignment horizontal="right" wrapText="1"/>
    </xf>
    <xf numFmtId="0" fontId="3" fillId="0" borderId="55" xfId="2" applyFont="1" applyBorder="1" applyAlignment="1">
      <alignment horizontal="left" wrapText="1" indent="2"/>
    </xf>
    <xf numFmtId="0" fontId="2" fillId="0" borderId="55" xfId="2" applyBorder="1" applyAlignment="1">
      <alignment wrapText="1"/>
    </xf>
    <xf numFmtId="0" fontId="3" fillId="0" borderId="56" xfId="2" applyFont="1" applyBorder="1" applyAlignment="1">
      <alignment horizontal="left" wrapText="1"/>
    </xf>
    <xf numFmtId="164" fontId="3" fillId="0" borderId="57" xfId="2" applyNumberFormat="1" applyFont="1" applyBorder="1" applyAlignment="1">
      <alignment horizontal="right" wrapText="1"/>
    </xf>
    <xf numFmtId="164" fontId="3" fillId="0" borderId="51" xfId="2" applyNumberFormat="1" applyFont="1" applyBorder="1" applyAlignment="1">
      <alignment horizontal="right" wrapText="1"/>
    </xf>
    <xf numFmtId="164" fontId="3" fillId="0" borderId="58" xfId="2" applyNumberFormat="1" applyFont="1" applyBorder="1" applyAlignment="1">
      <alignment horizontal="right" wrapText="1"/>
    </xf>
    <xf numFmtId="167" fontId="3" fillId="0" borderId="59" xfId="3" applyNumberFormat="1" applyFont="1" applyBorder="1" applyAlignment="1">
      <alignment horizontal="right" wrapText="1"/>
    </xf>
    <xf numFmtId="0" fontId="2" fillId="0" borderId="0" xfId="2" applyAlignment="1">
      <alignment wrapText="1"/>
    </xf>
    <xf numFmtId="0" fontId="2" fillId="0" borderId="0" xfId="2" applyAlignment="1">
      <alignment wrapText="1"/>
    </xf>
    <xf numFmtId="0" fontId="4" fillId="2" borderId="0" xfId="2" quotePrefix="1" applyFont="1" applyFill="1" applyAlignment="1">
      <alignment horizontal="center" wrapText="1"/>
    </xf>
    <xf numFmtId="0" fontId="4" fillId="2" borderId="0" xfId="2" applyFont="1" applyFill="1" applyBorder="1" applyAlignment="1">
      <alignment horizontal="left" wrapText="1"/>
    </xf>
    <xf numFmtId="0" fontId="4" fillId="2" borderId="0" xfId="2" quotePrefix="1" applyFont="1" applyFill="1" applyBorder="1" applyAlignment="1">
      <alignment horizontal="center" wrapText="1"/>
    </xf>
    <xf numFmtId="175" fontId="2" fillId="0" borderId="0" xfId="4" applyNumberFormat="1" applyFont="1" applyAlignment="1">
      <alignment wrapText="1"/>
    </xf>
    <xf numFmtId="0" fontId="4" fillId="2" borderId="49" xfId="2" applyFont="1" applyFill="1" applyBorder="1" applyAlignment="1">
      <alignment horizontal="right" wrapText="1"/>
    </xf>
    <xf numFmtId="9" fontId="2" fillId="0" borderId="0" xfId="4" applyFont="1" applyBorder="1" applyAlignment="1">
      <alignment wrapText="1"/>
    </xf>
    <xf numFmtId="44" fontId="2" fillId="0" borderId="0" xfId="3" applyFont="1" applyBorder="1" applyAlignment="1">
      <alignment horizontal="right" wrapText="1"/>
    </xf>
    <xf numFmtId="167" fontId="3" fillId="0" borderId="0" xfId="2" applyNumberFormat="1" applyFont="1" applyBorder="1" applyAlignment="1">
      <alignment horizontal="right" wrapText="1"/>
    </xf>
    <xf numFmtId="1" fontId="2" fillId="0" borderId="0" xfId="2" applyNumberFormat="1" applyBorder="1" applyAlignment="1">
      <alignment horizontal="right" wrapText="1"/>
    </xf>
    <xf numFmtId="0" fontId="5" fillId="2" borderId="0" xfId="2" applyFont="1" applyFill="1" applyBorder="1" applyAlignment="1">
      <alignment horizontal="right" wrapText="1"/>
    </xf>
    <xf numFmtId="0" fontId="2" fillId="0" borderId="0" xfId="2" applyBorder="1" applyAlignment="1">
      <alignment wrapText="1"/>
    </xf>
    <xf numFmtId="0" fontId="4" fillId="2" borderId="0" xfId="2" applyFont="1" applyFill="1" applyBorder="1" applyAlignment="1">
      <alignment horizontal="center" wrapText="1"/>
    </xf>
    <xf numFmtId="167" fontId="3" fillId="0" borderId="11" xfId="3" applyNumberFormat="1" applyFont="1" applyBorder="1" applyAlignment="1">
      <alignment horizontal="right" wrapText="1"/>
    </xf>
    <xf numFmtId="0" fontId="6" fillId="2" borderId="38" xfId="2" applyFont="1" applyFill="1" applyBorder="1" applyAlignment="1">
      <alignment horizontal="left" wrapText="1"/>
    </xf>
    <xf numFmtId="0" fontId="4" fillId="2" borderId="38" xfId="2" applyFont="1" applyFill="1" applyBorder="1" applyAlignment="1">
      <alignment horizontal="left" wrapText="1"/>
    </xf>
    <xf numFmtId="0" fontId="2" fillId="0" borderId="46" xfId="2" applyBorder="1" applyAlignment="1">
      <alignment wrapText="1"/>
    </xf>
    <xf numFmtId="10" fontId="3" fillId="0" borderId="0" xfId="2" applyNumberFormat="1" applyFont="1" applyBorder="1" applyAlignment="1">
      <alignment horizontal="right" wrapText="1"/>
    </xf>
    <xf numFmtId="0" fontId="3" fillId="0" borderId="38" xfId="2" applyFont="1" applyBorder="1" applyAlignment="1">
      <alignment horizontal="left" wrapText="1" indent="1"/>
    </xf>
    <xf numFmtId="0" fontId="3" fillId="0" borderId="0" xfId="2" applyFont="1" applyBorder="1" applyAlignment="1">
      <alignment horizontal="right" wrapText="1"/>
    </xf>
    <xf numFmtId="0" fontId="2" fillId="0" borderId="46" xfId="2" applyBorder="1" applyAlignment="1">
      <alignment horizontal="right" wrapText="1"/>
    </xf>
    <xf numFmtId="166" fontId="2" fillId="0" borderId="0" xfId="1" applyNumberFormat="1" applyFont="1" applyBorder="1" applyAlignment="1">
      <alignment horizontal="right" wrapText="1"/>
    </xf>
    <xf numFmtId="1" fontId="2" fillId="0" borderId="4" xfId="2" applyNumberFormat="1" applyBorder="1" applyAlignment="1">
      <alignment horizontal="right" wrapText="1"/>
    </xf>
    <xf numFmtId="1" fontId="2" fillId="0" borderId="1" xfId="2" applyNumberFormat="1" applyBorder="1" applyAlignment="1">
      <alignment horizontal="right" wrapText="1"/>
    </xf>
    <xf numFmtId="1" fontId="2" fillId="0" borderId="17" xfId="2" applyNumberFormat="1" applyBorder="1" applyAlignment="1">
      <alignment horizontal="right" wrapText="1"/>
    </xf>
    <xf numFmtId="1" fontId="2" fillId="0" borderId="30" xfId="2" applyNumberFormat="1" applyBorder="1" applyAlignment="1">
      <alignment horizontal="right" wrapText="1"/>
    </xf>
    <xf numFmtId="0" fontId="2" fillId="0" borderId="19" xfId="2" applyBorder="1" applyAlignment="1">
      <alignment wrapText="1"/>
    </xf>
    <xf numFmtId="44" fontId="3" fillId="0" borderId="36" xfId="2" applyNumberFormat="1" applyFont="1" applyBorder="1" applyAlignment="1">
      <alignment horizontal="right" wrapText="1"/>
    </xf>
    <xf numFmtId="0" fontId="2" fillId="0" borderId="0" xfId="2" applyAlignment="1">
      <alignment wrapText="1"/>
    </xf>
    <xf numFmtId="166" fontId="3" fillId="0" borderId="46" xfId="2" applyNumberFormat="1" applyFont="1" applyBorder="1" applyAlignment="1">
      <alignment horizontal="right" wrapText="1"/>
    </xf>
    <xf numFmtId="165" fontId="3" fillId="0" borderId="46" xfId="2" applyNumberFormat="1" applyFont="1" applyBorder="1" applyAlignment="1">
      <alignment horizontal="right" wrapText="1"/>
    </xf>
    <xf numFmtId="166" fontId="2" fillId="0" borderId="52" xfId="1" applyNumberFormat="1" applyFont="1" applyBorder="1" applyAlignment="1">
      <alignment horizontal="right" wrapText="1"/>
    </xf>
    <xf numFmtId="167" fontId="3" fillId="0" borderId="62" xfId="2" applyNumberFormat="1" applyFont="1" applyBorder="1" applyAlignment="1">
      <alignment horizontal="right" wrapText="1"/>
    </xf>
    <xf numFmtId="0" fontId="2" fillId="0" borderId="36" xfId="2" applyBorder="1" applyAlignment="1">
      <alignment horizontal="right" wrapText="1"/>
    </xf>
    <xf numFmtId="167" fontId="3" fillId="0" borderId="46" xfId="2" applyNumberFormat="1" applyFont="1" applyBorder="1" applyAlignment="1">
      <alignment horizontal="right" wrapText="1"/>
    </xf>
    <xf numFmtId="165" fontId="3" fillId="0" borderId="52" xfId="2" applyNumberFormat="1" applyFont="1" applyBorder="1" applyAlignment="1">
      <alignment horizontal="right" wrapText="1"/>
    </xf>
    <xf numFmtId="166" fontId="3" fillId="0" borderId="63" xfId="2" applyNumberFormat="1" applyFont="1" applyBorder="1" applyAlignment="1">
      <alignment horizontal="right" wrapText="1"/>
    </xf>
    <xf numFmtId="0" fontId="2" fillId="0" borderId="64" xfId="2" applyBorder="1" applyAlignment="1">
      <alignment horizontal="right" wrapText="1"/>
    </xf>
    <xf numFmtId="166" fontId="3" fillId="0" borderId="46" xfId="1" applyNumberFormat="1" applyFont="1" applyBorder="1" applyAlignment="1">
      <alignment horizontal="right" wrapText="1"/>
    </xf>
    <xf numFmtId="166" fontId="3" fillId="0" borderId="52" xfId="2" applyNumberFormat="1" applyFont="1" applyBorder="1" applyAlignment="1">
      <alignment horizontal="right" wrapText="1"/>
    </xf>
    <xf numFmtId="9" fontId="2" fillId="0" borderId="0" xfId="4" applyFont="1" applyAlignment="1">
      <alignment wrapText="1"/>
    </xf>
    <xf numFmtId="0" fontId="2" fillId="0" borderId="0" xfId="2" applyFont="1" applyAlignment="1">
      <alignment wrapText="1"/>
    </xf>
    <xf numFmtId="0" fontId="2" fillId="0" borderId="0" xfId="2" applyFont="1" applyBorder="1" applyAlignment="1">
      <alignment wrapText="1"/>
    </xf>
    <xf numFmtId="166" fontId="2" fillId="0" borderId="0" xfId="2" applyNumberFormat="1" applyFont="1" applyBorder="1" applyAlignment="1">
      <alignment wrapText="1"/>
    </xf>
    <xf numFmtId="0" fontId="2" fillId="0" borderId="0" xfId="2" applyFont="1" applyBorder="1" applyAlignment="1">
      <alignment horizontal="right" wrapText="1"/>
    </xf>
    <xf numFmtId="1" fontId="2" fillId="0" borderId="0" xfId="2" applyNumberFormat="1" applyFont="1" applyBorder="1" applyAlignment="1">
      <alignment horizontal="right" wrapText="1"/>
    </xf>
    <xf numFmtId="3" fontId="2" fillId="0" borderId="0" xfId="2" applyNumberFormat="1" applyFont="1" applyAlignment="1">
      <alignment wrapText="1"/>
    </xf>
    <xf numFmtId="166" fontId="2" fillId="0" borderId="0" xfId="2" applyNumberFormat="1" applyFont="1" applyAlignment="1">
      <alignment wrapText="1"/>
    </xf>
    <xf numFmtId="44" fontId="2" fillId="0" borderId="0" xfId="2" applyNumberFormat="1" applyFont="1" applyAlignment="1">
      <alignment wrapText="1"/>
    </xf>
    <xf numFmtId="170" fontId="2" fillId="0" borderId="0" xfId="2" applyNumberFormat="1" applyFont="1" applyBorder="1" applyAlignment="1">
      <alignment horizontal="right" wrapText="1"/>
    </xf>
    <xf numFmtId="178" fontId="2" fillId="0" borderId="0" xfId="2" applyNumberFormat="1" applyFont="1" applyAlignment="1">
      <alignment wrapText="1"/>
    </xf>
    <xf numFmtId="176" fontId="2" fillId="0" borderId="0" xfId="2" applyNumberFormat="1" applyFont="1" applyBorder="1" applyAlignment="1">
      <alignment horizontal="right" wrapText="1"/>
    </xf>
    <xf numFmtId="0" fontId="2" fillId="0" borderId="0" xfId="2" applyFont="1" applyFill="1" applyAlignment="1">
      <alignment wrapText="1"/>
    </xf>
    <xf numFmtId="0" fontId="2" fillId="0" borderId="22" xfId="2" applyFont="1" applyBorder="1" applyAlignment="1">
      <alignment horizontal="right" wrapText="1"/>
    </xf>
    <xf numFmtId="0" fontId="2" fillId="0" borderId="1" xfId="2" applyFont="1" applyBorder="1" applyAlignment="1">
      <alignment horizontal="right" wrapText="1"/>
    </xf>
    <xf numFmtId="0" fontId="3" fillId="0" borderId="17" xfId="2" applyFont="1" applyBorder="1" applyAlignment="1">
      <alignment horizontal="center" wrapText="1"/>
    </xf>
    <xf numFmtId="174" fontId="3" fillId="0" borderId="17" xfId="2" applyNumberFormat="1" applyFont="1" applyBorder="1" applyAlignment="1">
      <alignment horizontal="center" wrapText="1"/>
    </xf>
    <xf numFmtId="167" fontId="3" fillId="0" borderId="1" xfId="2" applyNumberFormat="1" applyFont="1" applyBorder="1" applyAlignment="1">
      <alignment horizontal="right" wrapText="1"/>
    </xf>
    <xf numFmtId="44" fontId="3" fillId="0" borderId="1" xfId="2" applyNumberFormat="1" applyFont="1" applyBorder="1" applyAlignment="1">
      <alignment horizontal="right" wrapText="1"/>
    </xf>
    <xf numFmtId="164" fontId="3" fillId="0" borderId="1" xfId="2" applyNumberFormat="1" applyFont="1" applyBorder="1" applyAlignment="1">
      <alignment horizontal="right" wrapText="1"/>
    </xf>
    <xf numFmtId="167" fontId="3" fillId="0" borderId="4" xfId="2" applyNumberFormat="1" applyFont="1" applyBorder="1" applyAlignment="1">
      <alignment horizontal="right" wrapText="1"/>
    </xf>
    <xf numFmtId="0" fontId="5" fillId="2" borderId="0" xfId="2" applyFont="1" applyFill="1" applyBorder="1" applyAlignment="1">
      <alignment horizontal="left" wrapText="1"/>
    </xf>
    <xf numFmtId="167" fontId="3" fillId="0" borderId="46" xfId="3" applyNumberFormat="1" applyFont="1" applyBorder="1" applyAlignment="1">
      <alignment horizontal="right" wrapText="1"/>
    </xf>
    <xf numFmtId="0" fontId="2" fillId="0" borderId="0" xfId="2" applyFont="1" applyFill="1" applyBorder="1" applyAlignment="1">
      <alignment wrapText="1"/>
    </xf>
    <xf numFmtId="0" fontId="4" fillId="2" borderId="0" xfId="2" applyFont="1" applyFill="1" applyBorder="1" applyAlignment="1">
      <alignment horizontal="center" wrapText="1"/>
    </xf>
    <xf numFmtId="0" fontId="2" fillId="0" borderId="0" xfId="2" applyFill="1" applyBorder="1" applyAlignment="1">
      <alignment horizontal="right" wrapText="1"/>
    </xf>
    <xf numFmtId="166" fontId="3" fillId="0" borderId="1" xfId="2" applyNumberFormat="1" applyFont="1" applyFill="1" applyBorder="1" applyAlignment="1">
      <alignment horizontal="right" wrapText="1"/>
    </xf>
    <xf numFmtId="167" fontId="3" fillId="0" borderId="1" xfId="2" applyNumberFormat="1" applyFont="1" applyFill="1" applyBorder="1" applyAlignment="1">
      <alignment horizontal="right" wrapText="1"/>
    </xf>
    <xf numFmtId="165" fontId="3" fillId="0" borderId="17" xfId="2" applyNumberFormat="1" applyFont="1" applyFill="1" applyBorder="1" applyAlignment="1">
      <alignment horizontal="right" wrapText="1"/>
    </xf>
    <xf numFmtId="164" fontId="3" fillId="0" borderId="1" xfId="2" applyNumberFormat="1" applyFont="1" applyFill="1" applyBorder="1" applyAlignment="1">
      <alignment horizontal="right" wrapText="1"/>
    </xf>
    <xf numFmtId="166" fontId="3" fillId="0" borderId="0" xfId="2" applyNumberFormat="1" applyFont="1" applyFill="1" applyBorder="1" applyAlignment="1">
      <alignment horizontal="right" wrapText="1"/>
    </xf>
    <xf numFmtId="9" fontId="3" fillId="0" borderId="0" xfId="2" applyNumberFormat="1" applyFont="1" applyFill="1" applyBorder="1" applyAlignment="1">
      <alignment horizontal="right" wrapText="1"/>
    </xf>
    <xf numFmtId="172" fontId="3" fillId="0" borderId="0" xfId="2" applyNumberFormat="1" applyFont="1" applyFill="1" applyBorder="1" applyAlignment="1">
      <alignment horizontal="right" wrapText="1"/>
    </xf>
    <xf numFmtId="170" fontId="2" fillId="0" borderId="0" xfId="3" applyNumberFormat="1" applyFont="1" applyFill="1" applyBorder="1" applyAlignment="1">
      <alignment horizontal="right" wrapText="1"/>
    </xf>
    <xf numFmtId="175" fontId="3" fillId="0" borderId="0" xfId="2" applyNumberFormat="1" applyFont="1" applyFill="1" applyBorder="1" applyAlignment="1">
      <alignment horizontal="right" wrapText="1"/>
    </xf>
    <xf numFmtId="170" fontId="3" fillId="0" borderId="0" xfId="2" applyNumberFormat="1" applyFont="1" applyFill="1" applyBorder="1" applyAlignment="1">
      <alignment horizontal="right" wrapText="1"/>
    </xf>
    <xf numFmtId="172" fontId="3" fillId="0" borderId="17" xfId="2" applyNumberFormat="1" applyFont="1" applyFill="1" applyBorder="1" applyAlignment="1">
      <alignment horizontal="right" wrapText="1"/>
    </xf>
    <xf numFmtId="169" fontId="3" fillId="0" borderId="0" xfId="2" applyNumberFormat="1" applyFont="1" applyFill="1" applyBorder="1" applyAlignment="1">
      <alignment horizontal="right" wrapText="1"/>
    </xf>
    <xf numFmtId="171" fontId="3" fillId="0" borderId="17" xfId="2" applyNumberFormat="1" applyFont="1" applyFill="1" applyBorder="1" applyAlignment="1">
      <alignment horizontal="right" wrapText="1"/>
    </xf>
    <xf numFmtId="170" fontId="2" fillId="0" borderId="0" xfId="2" applyNumberFormat="1" applyFont="1" applyFill="1" applyBorder="1" applyAlignment="1">
      <alignment horizontal="right" wrapText="1"/>
    </xf>
    <xf numFmtId="0" fontId="2" fillId="0" borderId="0" xfId="2" applyFont="1" applyFill="1" applyBorder="1" applyAlignment="1">
      <alignment horizontal="right" wrapText="1"/>
    </xf>
    <xf numFmtId="177" fontId="2" fillId="0" borderId="44" xfId="2" applyNumberFormat="1" applyFont="1" applyFill="1" applyBorder="1" applyAlignment="1">
      <alignment horizontal="right" wrapText="1"/>
    </xf>
    <xf numFmtId="177" fontId="15" fillId="0" borderId="0" xfId="0" applyNumberFormat="1" applyFont="1" applyFill="1" applyBorder="1" applyAlignment="1">
      <alignment vertical="center" wrapText="1"/>
    </xf>
    <xf numFmtId="166" fontId="3" fillId="0" borderId="51" xfId="2" applyNumberFormat="1" applyFont="1" applyFill="1" applyBorder="1" applyAlignment="1">
      <alignment horizontal="right" wrapText="1"/>
    </xf>
    <xf numFmtId="167" fontId="3" fillId="0" borderId="19" xfId="2" applyNumberFormat="1" applyFont="1" applyFill="1" applyBorder="1" applyAlignment="1">
      <alignment horizontal="right" wrapText="1"/>
    </xf>
    <xf numFmtId="165" fontId="3" fillId="0" borderId="16" xfId="2" applyNumberFormat="1" applyFont="1" applyFill="1" applyBorder="1" applyAlignment="1">
      <alignment horizontal="right" wrapText="1"/>
    </xf>
    <xf numFmtId="166" fontId="3" fillId="0" borderId="3" xfId="2" applyNumberFormat="1" applyFont="1" applyFill="1" applyBorder="1" applyAlignment="1">
      <alignment horizontal="right" wrapText="1"/>
    </xf>
    <xf numFmtId="165" fontId="3" fillId="0" borderId="33" xfId="2" applyNumberFormat="1" applyFont="1" applyFill="1" applyBorder="1" applyAlignment="1">
      <alignment horizontal="right" wrapText="1"/>
    </xf>
    <xf numFmtId="0" fontId="2" fillId="0" borderId="19" xfId="2" applyFill="1" applyBorder="1" applyAlignment="1">
      <alignment horizontal="right" wrapText="1"/>
    </xf>
    <xf numFmtId="165" fontId="3" fillId="0" borderId="19" xfId="2" applyNumberFormat="1" applyFont="1" applyFill="1" applyBorder="1" applyAlignment="1">
      <alignment horizontal="right" wrapText="1"/>
    </xf>
    <xf numFmtId="165" fontId="3" fillId="0" borderId="3" xfId="2" applyNumberFormat="1" applyFont="1" applyFill="1" applyBorder="1" applyAlignment="1">
      <alignment horizontal="right" wrapText="1"/>
    </xf>
    <xf numFmtId="0" fontId="2" fillId="0" borderId="33" xfId="2" applyFill="1" applyBorder="1" applyAlignment="1">
      <alignment horizontal="right" wrapText="1"/>
    </xf>
    <xf numFmtId="166" fontId="2" fillId="0" borderId="0" xfId="2" applyNumberFormat="1" applyAlignment="1">
      <alignment wrapText="1"/>
    </xf>
    <xf numFmtId="166" fontId="3" fillId="0" borderId="29" xfId="2" applyNumberFormat="1" applyFont="1" applyFill="1" applyBorder="1" applyAlignment="1">
      <alignment horizontal="right" wrapText="1"/>
    </xf>
    <xf numFmtId="166" fontId="3" fillId="0" borderId="30" xfId="2" applyNumberFormat="1" applyFont="1" applyBorder="1" applyAlignment="1">
      <alignment horizontal="right" wrapText="1"/>
    </xf>
    <xf numFmtId="166" fontId="3" fillId="0" borderId="26" xfId="2" applyNumberFormat="1" applyFont="1" applyBorder="1" applyAlignment="1">
      <alignment horizontal="right" wrapText="1"/>
    </xf>
    <xf numFmtId="3" fontId="2" fillId="0" borderId="0" xfId="2" applyNumberFormat="1" applyBorder="1" applyAlignment="1">
      <alignment wrapText="1"/>
    </xf>
    <xf numFmtId="173" fontId="3" fillId="0" borderId="0" xfId="2" applyNumberFormat="1" applyFont="1" applyBorder="1" applyAlignment="1">
      <alignment horizontal="right" wrapText="1"/>
    </xf>
    <xf numFmtId="166" fontId="3" fillId="0" borderId="19" xfId="2" applyNumberFormat="1" applyFont="1" applyFill="1" applyBorder="1" applyAlignment="1">
      <alignment horizontal="right" wrapText="1"/>
    </xf>
    <xf numFmtId="164" fontId="3" fillId="0" borderId="12" xfId="2" applyNumberFormat="1" applyFont="1" applyFill="1" applyBorder="1" applyAlignment="1">
      <alignment horizontal="right" wrapText="1"/>
    </xf>
    <xf numFmtId="165" fontId="3" fillId="0" borderId="7" xfId="2" applyNumberFormat="1" applyFont="1" applyFill="1" applyBorder="1" applyAlignment="1">
      <alignment horizontal="right" wrapText="1"/>
    </xf>
    <xf numFmtId="167" fontId="3" fillId="0" borderId="0" xfId="2" applyNumberFormat="1" applyFont="1" applyFill="1" applyBorder="1" applyAlignment="1">
      <alignment horizontal="right" wrapText="1"/>
    </xf>
    <xf numFmtId="164" fontId="3" fillId="0" borderId="0" xfId="2" applyNumberFormat="1" applyFont="1" applyFill="1" applyBorder="1" applyAlignment="1">
      <alignment horizontal="right" wrapText="1"/>
    </xf>
    <xf numFmtId="165" fontId="3" fillId="0" borderId="0" xfId="2" applyNumberFormat="1" applyFont="1" applyFill="1" applyBorder="1" applyAlignment="1">
      <alignment horizontal="right" wrapText="1"/>
    </xf>
    <xf numFmtId="166" fontId="3" fillId="0" borderId="17" xfId="2" applyNumberFormat="1" applyFont="1" applyFill="1" applyBorder="1" applyAlignment="1">
      <alignment horizontal="right" wrapText="1"/>
    </xf>
    <xf numFmtId="167" fontId="3" fillId="0" borderId="13" xfId="2" applyNumberFormat="1" applyFont="1" applyFill="1" applyBorder="1" applyAlignment="1">
      <alignment horizontal="right" wrapText="1"/>
    </xf>
    <xf numFmtId="0" fontId="2" fillId="0" borderId="22" xfId="2" applyFill="1" applyBorder="1" applyAlignment="1">
      <alignment horizontal="right" wrapText="1"/>
    </xf>
    <xf numFmtId="166" fontId="2" fillId="0" borderId="0" xfId="2" applyNumberFormat="1" applyFont="1" applyFill="1" applyBorder="1" applyAlignment="1">
      <alignment wrapText="1"/>
    </xf>
    <xf numFmtId="1" fontId="2" fillId="0" borderId="0" xfId="2" applyNumberFormat="1" applyFont="1" applyFill="1" applyBorder="1" applyAlignment="1">
      <alignment horizontal="right" wrapText="1"/>
    </xf>
    <xf numFmtId="10" fontId="3" fillId="0" borderId="0" xfId="2" applyNumberFormat="1" applyFont="1" applyFill="1" applyBorder="1" applyAlignment="1">
      <alignment horizontal="right" wrapText="1"/>
    </xf>
    <xf numFmtId="165" fontId="3" fillId="0" borderId="1" xfId="2" applyNumberFormat="1" applyFont="1" applyFill="1" applyBorder="1" applyAlignment="1">
      <alignment horizontal="right" wrapText="1"/>
    </xf>
    <xf numFmtId="0" fontId="3" fillId="0" borderId="0" xfId="2" applyFont="1" applyFill="1" applyBorder="1" applyAlignment="1">
      <alignment horizontal="right" wrapText="1"/>
    </xf>
    <xf numFmtId="165" fontId="3" fillId="0" borderId="4" xfId="2" applyNumberFormat="1" applyFont="1" applyFill="1" applyBorder="1" applyAlignment="1">
      <alignment horizontal="right" wrapText="1"/>
    </xf>
    <xf numFmtId="0" fontId="2" fillId="0" borderId="1" xfId="2" applyFill="1" applyBorder="1" applyAlignment="1">
      <alignment horizontal="right" wrapText="1"/>
    </xf>
    <xf numFmtId="166" fontId="3" fillId="0" borderId="17" xfId="1" applyNumberFormat="1" applyFont="1" applyFill="1" applyBorder="1" applyAlignment="1">
      <alignment horizontal="right" wrapText="1"/>
    </xf>
    <xf numFmtId="166" fontId="2" fillId="0" borderId="1" xfId="1" applyNumberFormat="1" applyFont="1" applyFill="1" applyBorder="1" applyAlignment="1">
      <alignment horizontal="right" wrapText="1"/>
    </xf>
    <xf numFmtId="166" fontId="2" fillId="0" borderId="0" xfId="1" applyNumberFormat="1" applyFont="1" applyFill="1" applyBorder="1" applyAlignment="1">
      <alignment horizontal="right" wrapText="1"/>
    </xf>
    <xf numFmtId="173" fontId="3" fillId="0" borderId="21" xfId="2" applyNumberFormat="1" applyFont="1" applyFill="1" applyBorder="1" applyAlignment="1">
      <alignment horizontal="right" wrapText="1"/>
    </xf>
    <xf numFmtId="164" fontId="3" fillId="0" borderId="19" xfId="2" applyNumberFormat="1" applyFont="1" applyFill="1" applyBorder="1" applyAlignment="1">
      <alignment horizontal="right" wrapText="1"/>
    </xf>
    <xf numFmtId="3" fontId="2" fillId="0" borderId="0" xfId="2" applyNumberFormat="1" applyFill="1" applyAlignment="1">
      <alignment wrapText="1"/>
    </xf>
    <xf numFmtId="166" fontId="3" fillId="0" borderId="19" xfId="1" applyNumberFormat="1" applyFont="1" applyFill="1" applyBorder="1" applyAlignment="1">
      <alignment horizontal="right" wrapText="1"/>
    </xf>
    <xf numFmtId="167" fontId="2" fillId="0" borderId="0" xfId="2" applyNumberFormat="1" applyFill="1" applyAlignment="1">
      <alignment horizontal="right" wrapText="1"/>
    </xf>
    <xf numFmtId="166" fontId="2" fillId="0" borderId="0" xfId="2" applyNumberFormat="1" applyFill="1" applyAlignment="1">
      <alignment horizontal="right" wrapText="1"/>
    </xf>
    <xf numFmtId="166" fontId="2" fillId="0" borderId="17" xfId="2" applyNumberFormat="1" applyFill="1" applyBorder="1" applyAlignment="1">
      <alignment horizontal="right" wrapText="1"/>
    </xf>
    <xf numFmtId="167" fontId="2" fillId="0" borderId="13" xfId="2" applyNumberFormat="1" applyFill="1" applyBorder="1" applyAlignment="1">
      <alignment horizontal="right" wrapText="1"/>
    </xf>
    <xf numFmtId="9" fontId="2" fillId="0" borderId="0" xfId="4" applyFont="1" applyFill="1" applyBorder="1" applyAlignment="1">
      <alignment wrapText="1"/>
    </xf>
    <xf numFmtId="44" fontId="2" fillId="0" borderId="0" xfId="3" applyFont="1" applyFill="1" applyBorder="1" applyAlignment="1">
      <alignment horizontal="right" wrapText="1"/>
    </xf>
    <xf numFmtId="168" fontId="3" fillId="0" borderId="0" xfId="2" applyNumberFormat="1" applyFont="1" applyFill="1" applyBorder="1" applyAlignment="1">
      <alignment horizontal="right" wrapText="1"/>
    </xf>
    <xf numFmtId="44" fontId="3" fillId="0" borderId="1" xfId="2" applyNumberFormat="1" applyFont="1" applyFill="1" applyBorder="1" applyAlignment="1">
      <alignment horizontal="right" wrapText="1"/>
    </xf>
    <xf numFmtId="0" fontId="2" fillId="0" borderId="22" xfId="2" applyFont="1" applyFill="1" applyBorder="1" applyAlignment="1">
      <alignment horizontal="right" wrapText="1"/>
    </xf>
    <xf numFmtId="167" fontId="3" fillId="0" borderId="4" xfId="2" applyNumberFormat="1" applyFont="1" applyFill="1" applyBorder="1" applyAlignment="1">
      <alignment horizontal="right" wrapText="1"/>
    </xf>
    <xf numFmtId="0" fontId="2" fillId="0" borderId="1" xfId="2" applyFont="1" applyFill="1" applyBorder="1" applyAlignment="1">
      <alignment horizontal="right" wrapText="1"/>
    </xf>
    <xf numFmtId="0" fontId="4" fillId="2" borderId="0" xfId="2" applyFont="1" applyFill="1" applyBorder="1" applyAlignment="1">
      <alignment horizontal="center" wrapText="1"/>
    </xf>
    <xf numFmtId="0" fontId="2" fillId="0" borderId="0" xfId="2" applyFont="1" applyAlignment="1">
      <alignment wrapText="1"/>
    </xf>
    <xf numFmtId="0" fontId="15" fillId="0" borderId="0" xfId="0" applyFont="1" applyFill="1" applyBorder="1" applyAlignment="1">
      <alignment vertical="center" wrapText="1"/>
    </xf>
    <xf numFmtId="172" fontId="15" fillId="0" borderId="45" xfId="3" applyNumberFormat="1" applyFont="1" applyFill="1" applyBorder="1" applyAlignment="1">
      <alignment horizontal="right" wrapText="1"/>
    </xf>
    <xf numFmtId="176" fontId="2" fillId="0" borderId="0" xfId="2" applyNumberFormat="1" applyFont="1" applyFill="1" applyBorder="1" applyAlignment="1">
      <alignment horizontal="right" wrapText="1"/>
    </xf>
    <xf numFmtId="171" fontId="3" fillId="0" borderId="0" xfId="2" applyNumberFormat="1" applyFont="1" applyFill="1" applyBorder="1" applyAlignment="1">
      <alignment horizontal="right" wrapText="1"/>
    </xf>
    <xf numFmtId="0" fontId="2" fillId="0" borderId="0" xfId="2" applyFont="1" applyAlignment="1">
      <alignment wrapText="1"/>
    </xf>
    <xf numFmtId="164" fontId="3" fillId="0" borderId="46" xfId="2" applyNumberFormat="1" applyFont="1" applyBorder="1" applyAlignment="1">
      <alignment horizontal="right" wrapText="1"/>
    </xf>
    <xf numFmtId="0" fontId="2" fillId="3" borderId="0" xfId="2" applyFont="1" applyFill="1" applyAlignment="1">
      <alignment wrapText="1"/>
    </xf>
    <xf numFmtId="172" fontId="3" fillId="0" borderId="0" xfId="1" applyNumberFormat="1" applyFont="1" applyFill="1" applyBorder="1" applyAlignment="1">
      <alignment horizontal="right" wrapText="1"/>
    </xf>
    <xf numFmtId="0" fontId="2" fillId="0" borderId="65" xfId="2" applyBorder="1" applyAlignment="1">
      <alignment wrapText="1"/>
    </xf>
    <xf numFmtId="167" fontId="3" fillId="0" borderId="65" xfId="2" applyNumberFormat="1" applyFont="1" applyBorder="1" applyAlignment="1">
      <alignment horizontal="right" wrapText="1"/>
    </xf>
    <xf numFmtId="165" fontId="3" fillId="0" borderId="48" xfId="2" applyNumberFormat="1" applyFont="1" applyBorder="1" applyAlignment="1">
      <alignment horizontal="right" wrapText="1"/>
    </xf>
    <xf numFmtId="166" fontId="3" fillId="0" borderId="66" xfId="2" applyNumberFormat="1" applyFont="1" applyBorder="1" applyAlignment="1">
      <alignment horizontal="right" wrapText="1"/>
    </xf>
    <xf numFmtId="165" fontId="3" fillId="0" borderId="67" xfId="2" applyNumberFormat="1" applyFont="1" applyBorder="1" applyAlignment="1">
      <alignment horizontal="right" wrapText="1"/>
    </xf>
    <xf numFmtId="0" fontId="2" fillId="0" borderId="65" xfId="2" applyBorder="1" applyAlignment="1">
      <alignment horizontal="right" wrapText="1"/>
    </xf>
    <xf numFmtId="165" fontId="3" fillId="0" borderId="65" xfId="2" applyNumberFormat="1" applyFont="1" applyBorder="1" applyAlignment="1">
      <alignment horizontal="right" wrapText="1"/>
    </xf>
    <xf numFmtId="166" fontId="3" fillId="0" borderId="66" xfId="1" applyNumberFormat="1" applyFont="1" applyBorder="1" applyAlignment="1">
      <alignment horizontal="right" wrapText="1"/>
    </xf>
    <xf numFmtId="0" fontId="2" fillId="0" borderId="67" xfId="2" applyBorder="1" applyAlignment="1">
      <alignment horizontal="right" wrapText="1"/>
    </xf>
    <xf numFmtId="166" fontId="3" fillId="0" borderId="68" xfId="2" applyNumberFormat="1" applyFont="1" applyBorder="1" applyAlignment="1">
      <alignment horizontal="right" wrapText="1"/>
    </xf>
    <xf numFmtId="166" fontId="3" fillId="0" borderId="69" xfId="2" applyNumberFormat="1" applyFont="1" applyBorder="1" applyAlignment="1">
      <alignment horizontal="right" wrapText="1"/>
    </xf>
    <xf numFmtId="9" fontId="3" fillId="0" borderId="70" xfId="2" applyNumberFormat="1" applyFont="1" applyBorder="1" applyAlignment="1">
      <alignment horizontal="right" wrapText="1"/>
    </xf>
    <xf numFmtId="9" fontId="3" fillId="0" borderId="65" xfId="2" applyNumberFormat="1" applyFont="1" applyBorder="1" applyAlignment="1">
      <alignment horizontal="right" wrapText="1"/>
    </xf>
    <xf numFmtId="166" fontId="3" fillId="0" borderId="65" xfId="2" applyNumberFormat="1" applyFont="1" applyBorder="1" applyAlignment="1">
      <alignment horizontal="right" wrapText="1"/>
    </xf>
    <xf numFmtId="167" fontId="3" fillId="0" borderId="71" xfId="3" applyNumberFormat="1" applyFont="1" applyBorder="1" applyAlignment="1">
      <alignment horizontal="right" wrapText="1"/>
    </xf>
    <xf numFmtId="165" fontId="3" fillId="0" borderId="72" xfId="2" applyNumberFormat="1" applyFont="1" applyBorder="1" applyAlignment="1">
      <alignment horizontal="right" wrapText="1"/>
    </xf>
    <xf numFmtId="167" fontId="3" fillId="0" borderId="65" xfId="3" applyNumberFormat="1" applyFont="1" applyBorder="1" applyAlignment="1">
      <alignment horizontal="right" wrapText="1"/>
    </xf>
    <xf numFmtId="166" fontId="3" fillId="0" borderId="65" xfId="1" applyNumberFormat="1" applyFont="1" applyBorder="1" applyAlignment="1">
      <alignment horizontal="right" wrapText="1"/>
    </xf>
    <xf numFmtId="167" fontId="3" fillId="0" borderId="73" xfId="3" applyNumberFormat="1" applyFont="1" applyBorder="1" applyAlignment="1">
      <alignment horizontal="right" wrapText="1"/>
    </xf>
    <xf numFmtId="0" fontId="2" fillId="0" borderId="43" xfId="2" applyBorder="1" applyAlignment="1">
      <alignment wrapText="1"/>
    </xf>
    <xf numFmtId="167" fontId="3" fillId="0" borderId="43" xfId="2" applyNumberFormat="1" applyFont="1" applyBorder="1" applyAlignment="1">
      <alignment horizontal="right" wrapText="1"/>
    </xf>
    <xf numFmtId="165" fontId="3" fillId="0" borderId="74" xfId="2" applyNumberFormat="1" applyFont="1" applyBorder="1" applyAlignment="1">
      <alignment horizontal="right" wrapText="1"/>
    </xf>
    <xf numFmtId="166" fontId="3" fillId="0" borderId="75" xfId="2" applyNumberFormat="1" applyFont="1" applyBorder="1" applyAlignment="1">
      <alignment horizontal="right" wrapText="1"/>
    </xf>
    <xf numFmtId="165" fontId="3" fillId="0" borderId="76" xfId="2" applyNumberFormat="1" applyFont="1" applyBorder="1" applyAlignment="1">
      <alignment horizontal="right" wrapText="1"/>
    </xf>
    <xf numFmtId="0" fontId="2" fillId="0" borderId="43" xfId="2" applyBorder="1" applyAlignment="1">
      <alignment horizontal="right" wrapText="1"/>
    </xf>
    <xf numFmtId="165" fontId="3" fillId="0" borderId="43" xfId="2" applyNumberFormat="1" applyFont="1" applyBorder="1" applyAlignment="1">
      <alignment horizontal="right" wrapText="1"/>
    </xf>
    <xf numFmtId="166" fontId="3" fillId="0" borderId="75" xfId="1" applyNumberFormat="1" applyFont="1" applyBorder="1" applyAlignment="1">
      <alignment horizontal="right" wrapText="1"/>
    </xf>
    <xf numFmtId="0" fontId="2" fillId="0" borderId="76" xfId="2" applyBorder="1" applyAlignment="1">
      <alignment horizontal="right" wrapText="1"/>
    </xf>
    <xf numFmtId="166" fontId="3" fillId="0" borderId="77" xfId="2" applyNumberFormat="1" applyFont="1" applyBorder="1" applyAlignment="1">
      <alignment horizontal="right" wrapText="1"/>
    </xf>
    <xf numFmtId="166" fontId="3" fillId="0" borderId="78" xfId="2" applyNumberFormat="1" applyFont="1" applyBorder="1" applyAlignment="1">
      <alignment horizontal="right" wrapText="1"/>
    </xf>
    <xf numFmtId="9" fontId="3" fillId="0" borderId="79" xfId="2" applyNumberFormat="1" applyFont="1" applyBorder="1" applyAlignment="1">
      <alignment horizontal="right" wrapText="1"/>
    </xf>
    <xf numFmtId="9" fontId="3" fillId="0" borderId="43" xfId="2" applyNumberFormat="1" applyFont="1" applyBorder="1" applyAlignment="1">
      <alignment horizontal="right" wrapText="1"/>
    </xf>
    <xf numFmtId="166" fontId="3" fillId="0" borderId="43" xfId="2" applyNumberFormat="1" applyFont="1" applyBorder="1" applyAlignment="1">
      <alignment horizontal="right" wrapText="1"/>
    </xf>
    <xf numFmtId="167" fontId="3" fillId="0" borderId="80" xfId="3" applyNumberFormat="1" applyFont="1" applyBorder="1" applyAlignment="1">
      <alignment horizontal="right" wrapText="1"/>
    </xf>
    <xf numFmtId="165" fontId="3" fillId="0" borderId="81" xfId="2" applyNumberFormat="1" applyFont="1" applyBorder="1" applyAlignment="1">
      <alignment horizontal="right" wrapText="1"/>
    </xf>
    <xf numFmtId="173" fontId="3" fillId="0" borderId="43" xfId="3" applyNumberFormat="1" applyFont="1" applyBorder="1" applyAlignment="1">
      <alignment horizontal="right" wrapText="1"/>
    </xf>
    <xf numFmtId="0" fontId="2" fillId="0" borderId="82" xfId="2" applyBorder="1" applyAlignment="1">
      <alignment wrapText="1"/>
    </xf>
    <xf numFmtId="173" fontId="3" fillId="0" borderId="19" xfId="2" applyNumberFormat="1" applyFont="1" applyFill="1" applyBorder="1" applyAlignment="1">
      <alignment horizontal="right" wrapText="1"/>
    </xf>
    <xf numFmtId="179" fontId="2" fillId="0" borderId="0" xfId="2" applyNumberFormat="1" applyFont="1" applyAlignment="1">
      <alignment wrapText="1"/>
    </xf>
    <xf numFmtId="9" fontId="3" fillId="0" borderId="36" xfId="2" applyNumberFormat="1" applyFont="1" applyBorder="1" applyAlignment="1">
      <alignment horizontal="right" wrapText="1"/>
    </xf>
    <xf numFmtId="9" fontId="3" fillId="0" borderId="46" xfId="2" applyNumberFormat="1" applyFont="1" applyBorder="1" applyAlignment="1">
      <alignment horizontal="right" wrapText="1"/>
    </xf>
    <xf numFmtId="166" fontId="3" fillId="0" borderId="46" xfId="2" applyNumberFormat="1" applyFont="1" applyFill="1" applyBorder="1" applyAlignment="1">
      <alignment horizontal="right" wrapText="1"/>
    </xf>
    <xf numFmtId="3" fontId="2" fillId="0" borderId="46" xfId="2" applyNumberFormat="1" applyFill="1" applyBorder="1" applyAlignment="1">
      <alignment wrapText="1"/>
    </xf>
    <xf numFmtId="165" fontId="3" fillId="0" borderId="83" xfId="2" applyNumberFormat="1" applyFont="1" applyBorder="1" applyAlignment="1">
      <alignment horizontal="right" wrapText="1"/>
    </xf>
    <xf numFmtId="0" fontId="2" fillId="0" borderId="67" xfId="2" applyBorder="1" applyAlignment="1">
      <alignment wrapText="1"/>
    </xf>
    <xf numFmtId="0" fontId="2" fillId="0" borderId="76" xfId="2" applyBorder="1" applyAlignment="1">
      <alignment wrapText="1"/>
    </xf>
    <xf numFmtId="167" fontId="2" fillId="0" borderId="0" xfId="2" applyNumberFormat="1" applyAlignment="1">
      <alignment wrapText="1"/>
    </xf>
    <xf numFmtId="0" fontId="4" fillId="2" borderId="46" xfId="2" applyFont="1" applyFill="1" applyBorder="1" applyAlignment="1">
      <alignment horizontal="left" wrapText="1"/>
    </xf>
    <xf numFmtId="0" fontId="4" fillId="2" borderId="46" xfId="2" quotePrefix="1" applyFont="1" applyFill="1" applyBorder="1" applyAlignment="1">
      <alignment horizontal="center" wrapText="1"/>
    </xf>
    <xf numFmtId="43" fontId="2" fillId="0" borderId="0" xfId="2" applyNumberFormat="1" applyAlignment="1">
      <alignment horizontal="right" wrapText="1"/>
    </xf>
    <xf numFmtId="0" fontId="4" fillId="2" borderId="0" xfId="2" applyFont="1" applyFill="1" applyBorder="1" applyAlignment="1">
      <alignment horizontal="center" wrapText="1"/>
    </xf>
    <xf numFmtId="180" fontId="2" fillId="0" borderId="0" xfId="4" applyNumberFormat="1" applyFont="1" applyAlignment="1">
      <alignment wrapText="1"/>
    </xf>
    <xf numFmtId="43" fontId="2" fillId="0" borderId="0" xfId="1" applyFont="1" applyAlignment="1">
      <alignment wrapText="1"/>
    </xf>
    <xf numFmtId="44" fontId="3" fillId="0" borderId="0" xfId="2" applyNumberFormat="1" applyFont="1" applyFill="1" applyBorder="1" applyAlignment="1">
      <alignment horizontal="right" wrapText="1"/>
    </xf>
    <xf numFmtId="0" fontId="2" fillId="0" borderId="0" xfId="2" applyFont="1" applyBorder="1" applyAlignment="1">
      <alignment wrapText="1"/>
    </xf>
    <xf numFmtId="0" fontId="4" fillId="2" borderId="0" xfId="2" quotePrefix="1" applyFont="1" applyFill="1" applyBorder="1" applyAlignment="1">
      <alignment horizontal="center" wrapText="1"/>
    </xf>
    <xf numFmtId="166" fontId="3" fillId="0" borderId="0" xfId="1" applyNumberFormat="1" applyFont="1" applyFill="1" applyBorder="1" applyAlignment="1">
      <alignment horizontal="right" wrapText="1"/>
    </xf>
    <xf numFmtId="16" fontId="4" fillId="2" borderId="17" xfId="2" quotePrefix="1" applyNumberFormat="1" applyFont="1" applyFill="1" applyBorder="1" applyAlignment="1">
      <alignment horizontal="center" wrapText="1"/>
    </xf>
    <xf numFmtId="166" fontId="3" fillId="0" borderId="4" xfId="2" applyNumberFormat="1" applyFont="1" applyFill="1" applyBorder="1" applyAlignment="1">
      <alignment horizontal="right" wrapText="1"/>
    </xf>
    <xf numFmtId="166" fontId="3" fillId="0" borderId="30" xfId="2" applyNumberFormat="1" applyFont="1" applyFill="1" applyBorder="1" applyAlignment="1">
      <alignment horizontal="right" wrapText="1"/>
    </xf>
    <xf numFmtId="164" fontId="3" fillId="0" borderId="13" xfId="2" applyNumberFormat="1" applyFont="1" applyFill="1" applyBorder="1" applyAlignment="1">
      <alignment horizontal="right" wrapText="1"/>
    </xf>
    <xf numFmtId="165" fontId="3" fillId="0" borderId="8" xfId="2" applyNumberFormat="1" applyFont="1" applyFill="1" applyBorder="1" applyAlignment="1">
      <alignment horizontal="right" wrapText="1"/>
    </xf>
    <xf numFmtId="173" fontId="3" fillId="0" borderId="0" xfId="2" applyNumberFormat="1" applyFont="1" applyFill="1" applyBorder="1" applyAlignment="1">
      <alignment horizontal="right" wrapText="1"/>
    </xf>
    <xf numFmtId="3" fontId="2" fillId="0" borderId="19" xfId="2" applyNumberFormat="1" applyFill="1" applyBorder="1" applyAlignment="1">
      <alignment wrapText="1"/>
    </xf>
    <xf numFmtId="0" fontId="19" fillId="2" borderId="48" xfId="2" applyFont="1" applyFill="1" applyBorder="1" applyAlignment="1">
      <alignment horizontal="center" wrapText="1"/>
    </xf>
    <xf numFmtId="167" fontId="3" fillId="0" borderId="0" xfId="3" applyNumberFormat="1" applyFont="1" applyBorder="1" applyAlignment="1">
      <alignment horizontal="right" wrapText="1"/>
    </xf>
    <xf numFmtId="173" fontId="3" fillId="0" borderId="65" xfId="3" applyNumberFormat="1" applyFont="1" applyFill="1" applyBorder="1" applyAlignment="1">
      <alignment horizontal="right" wrapText="1"/>
    </xf>
    <xf numFmtId="165" fontId="2" fillId="0" borderId="19" xfId="2" applyNumberFormat="1" applyFont="1" applyFill="1" applyBorder="1" applyAlignment="1">
      <alignment horizontal="right" wrapText="1"/>
    </xf>
    <xf numFmtId="165" fontId="2" fillId="0" borderId="15" xfId="2" applyNumberFormat="1" applyFont="1" applyBorder="1" applyAlignment="1">
      <alignment horizontal="right" wrapText="1"/>
    </xf>
    <xf numFmtId="165" fontId="2" fillId="0" borderId="43" xfId="2" applyNumberFormat="1" applyFont="1" applyBorder="1" applyAlignment="1">
      <alignment horizontal="right" wrapText="1"/>
    </xf>
    <xf numFmtId="165" fontId="2" fillId="0" borderId="65" xfId="2" applyNumberFormat="1" applyFont="1" applyBorder="1" applyAlignment="1">
      <alignment horizontal="right" wrapText="1"/>
    </xf>
    <xf numFmtId="0" fontId="4" fillId="2" borderId="0" xfId="2" applyFont="1" applyFill="1" applyBorder="1" applyAlignment="1">
      <alignment horizontal="center" wrapText="1"/>
    </xf>
    <xf numFmtId="166" fontId="2" fillId="0" borderId="0" xfId="2" applyNumberFormat="1" applyBorder="1" applyAlignment="1">
      <alignment horizontal="right" wrapText="1"/>
    </xf>
    <xf numFmtId="0" fontId="3" fillId="0" borderId="38" xfId="2" applyFont="1" applyBorder="1" applyAlignment="1">
      <alignment horizontal="left" wrapText="1"/>
    </xf>
    <xf numFmtId="0" fontId="2" fillId="0" borderId="0" xfId="2" applyFont="1" applyBorder="1" applyAlignment="1">
      <alignment wrapText="1"/>
    </xf>
    <xf numFmtId="0" fontId="3" fillId="0" borderId="60" xfId="2" applyFont="1" applyBorder="1" applyAlignment="1">
      <alignment horizontal="left" wrapText="1"/>
    </xf>
    <xf numFmtId="0" fontId="2" fillId="0" borderId="61" xfId="2" applyFont="1" applyBorder="1" applyAlignment="1">
      <alignment wrapText="1"/>
    </xf>
    <xf numFmtId="0" fontId="2" fillId="0" borderId="61" xfId="2" applyFont="1" applyFill="1" applyBorder="1" applyAlignment="1">
      <alignment wrapText="1"/>
    </xf>
    <xf numFmtId="0" fontId="2" fillId="0" borderId="84" xfId="2" applyFont="1" applyBorder="1" applyAlignment="1">
      <alignment wrapText="1"/>
    </xf>
    <xf numFmtId="0" fontId="5" fillId="2" borderId="85" xfId="2" applyFont="1" applyFill="1" applyBorder="1" applyAlignment="1">
      <alignment horizontal="left" wrapText="1"/>
    </xf>
    <xf numFmtId="0" fontId="4" fillId="2" borderId="86" xfId="2" applyFont="1" applyFill="1" applyBorder="1" applyAlignment="1">
      <alignment horizontal="right" wrapText="1"/>
    </xf>
    <xf numFmtId="0" fontId="2" fillId="0" borderId="38" xfId="2" applyFont="1" applyBorder="1" applyAlignment="1">
      <alignment wrapText="1"/>
    </xf>
    <xf numFmtId="0" fontId="2" fillId="0" borderId="46" xfId="2" applyFont="1" applyBorder="1" applyAlignment="1">
      <alignment wrapText="1"/>
    </xf>
    <xf numFmtId="0" fontId="5" fillId="2" borderId="38" xfId="2" applyFont="1" applyFill="1" applyBorder="1" applyAlignment="1">
      <alignment horizontal="left" wrapText="1"/>
    </xf>
    <xf numFmtId="9" fontId="3" fillId="0" borderId="46" xfId="2" applyNumberFormat="1" applyFont="1" applyFill="1" applyBorder="1" applyAlignment="1">
      <alignment horizontal="right" wrapText="1"/>
    </xf>
    <xf numFmtId="0" fontId="2" fillId="0" borderId="46" xfId="2" applyFont="1" applyFill="1" applyBorder="1" applyAlignment="1">
      <alignment wrapText="1"/>
    </xf>
    <xf numFmtId="166" fontId="2" fillId="0" borderId="46" xfId="2" applyNumberFormat="1" applyFont="1" applyFill="1" applyBorder="1" applyAlignment="1">
      <alignment wrapText="1"/>
    </xf>
    <xf numFmtId="9" fontId="2" fillId="0" borderId="46" xfId="4" applyFont="1" applyFill="1" applyBorder="1" applyAlignment="1">
      <alignment wrapText="1"/>
    </xf>
    <xf numFmtId="44" fontId="2" fillId="0" borderId="46" xfId="3" applyFont="1" applyFill="1" applyBorder="1" applyAlignment="1">
      <alignment horizontal="right" wrapText="1"/>
    </xf>
    <xf numFmtId="0" fontId="2" fillId="0" borderId="46" xfId="2" applyFont="1" applyFill="1" applyBorder="1" applyAlignment="1">
      <alignment horizontal="right" wrapText="1"/>
    </xf>
    <xf numFmtId="167" fontId="3" fillId="0" borderId="46" xfId="2" applyNumberFormat="1" applyFont="1" applyFill="1" applyBorder="1" applyAlignment="1">
      <alignment horizontal="right" wrapText="1"/>
    </xf>
    <xf numFmtId="164" fontId="3" fillId="0" borderId="46" xfId="2" applyNumberFormat="1" applyFont="1" applyFill="1" applyBorder="1" applyAlignment="1">
      <alignment horizontal="right" wrapText="1"/>
    </xf>
    <xf numFmtId="1" fontId="2" fillId="0" borderId="46" xfId="2" applyNumberFormat="1" applyFont="1" applyFill="1" applyBorder="1" applyAlignment="1">
      <alignment horizontal="right" wrapText="1"/>
    </xf>
    <xf numFmtId="0" fontId="2" fillId="0" borderId="46" xfId="2" applyFont="1" applyBorder="1" applyAlignment="1">
      <alignment horizontal="right" wrapText="1"/>
    </xf>
    <xf numFmtId="0" fontId="5" fillId="2" borderId="46" xfId="2" applyFont="1" applyFill="1" applyBorder="1" applyAlignment="1">
      <alignment horizontal="right" wrapText="1"/>
    </xf>
    <xf numFmtId="172" fontId="3" fillId="0" borderId="46" xfId="2" applyNumberFormat="1" applyFont="1" applyFill="1" applyBorder="1" applyAlignment="1">
      <alignment horizontal="right" wrapText="1"/>
    </xf>
    <xf numFmtId="171" fontId="3" fillId="0" borderId="46" xfId="2" applyNumberFormat="1" applyFont="1" applyFill="1" applyBorder="1" applyAlignment="1">
      <alignment horizontal="right" wrapText="1"/>
    </xf>
    <xf numFmtId="0" fontId="3" fillId="0" borderId="38" xfId="2" applyFont="1" applyFill="1" applyBorder="1" applyAlignment="1">
      <alignment horizontal="left" wrapText="1"/>
    </xf>
    <xf numFmtId="170" fontId="2" fillId="0" borderId="46" xfId="3" applyNumberFormat="1" applyFont="1" applyFill="1" applyBorder="1" applyAlignment="1">
      <alignment horizontal="right" wrapText="1"/>
    </xf>
    <xf numFmtId="166" fontId="3" fillId="0" borderId="64" xfId="2" applyNumberFormat="1" applyFont="1" applyFill="1" applyBorder="1" applyAlignment="1">
      <alignment horizontal="right" wrapText="1"/>
    </xf>
    <xf numFmtId="166" fontId="3" fillId="0" borderId="64" xfId="2" applyNumberFormat="1" applyFont="1" applyBorder="1" applyAlignment="1">
      <alignment horizontal="right" wrapText="1"/>
    </xf>
    <xf numFmtId="175" fontId="3" fillId="0" borderId="46" xfId="2" applyNumberFormat="1" applyFont="1" applyFill="1" applyBorder="1" applyAlignment="1">
      <alignment horizontal="right" wrapText="1"/>
    </xf>
    <xf numFmtId="170" fontId="3" fillId="0" borderId="46" xfId="2" applyNumberFormat="1" applyFont="1" applyFill="1" applyBorder="1" applyAlignment="1">
      <alignment horizontal="right" wrapText="1"/>
    </xf>
    <xf numFmtId="172" fontId="3" fillId="0" borderId="52" xfId="2" applyNumberFormat="1" applyFont="1" applyFill="1" applyBorder="1" applyAlignment="1">
      <alignment horizontal="right" wrapText="1"/>
    </xf>
    <xf numFmtId="0" fontId="3" fillId="0" borderId="38" xfId="2" applyFont="1" applyFill="1" applyBorder="1" applyAlignment="1">
      <alignment horizontal="left" wrapText="1" indent="1"/>
    </xf>
    <xf numFmtId="170" fontId="2" fillId="0" borderId="46" xfId="2" applyNumberFormat="1" applyFont="1" applyBorder="1" applyAlignment="1">
      <alignment horizontal="right" wrapText="1"/>
    </xf>
    <xf numFmtId="0" fontId="15" fillId="0" borderId="38" xfId="0" applyFont="1" applyBorder="1" applyAlignment="1">
      <alignment vertical="center" wrapText="1"/>
    </xf>
    <xf numFmtId="175" fontId="2" fillId="0" borderId="46" xfId="4" applyNumberFormat="1" applyFont="1" applyBorder="1" applyAlignment="1">
      <alignment horizontal="right" wrapText="1"/>
    </xf>
    <xf numFmtId="0" fontId="10" fillId="0" borderId="38" xfId="2" applyFont="1" applyBorder="1" applyAlignment="1">
      <alignment horizontal="left" wrapText="1"/>
    </xf>
    <xf numFmtId="169" fontId="3" fillId="0" borderId="46" xfId="2" applyNumberFormat="1" applyFont="1" applyFill="1" applyBorder="1" applyAlignment="1">
      <alignment horizontal="right" wrapText="1"/>
    </xf>
    <xf numFmtId="171" fontId="3" fillId="0" borderId="52" xfId="2" applyNumberFormat="1" applyFont="1" applyFill="1" applyBorder="1" applyAlignment="1">
      <alignment horizontal="right" wrapText="1"/>
    </xf>
    <xf numFmtId="170" fontId="2" fillId="0" borderId="46" xfId="2" applyNumberFormat="1" applyFont="1" applyFill="1" applyBorder="1" applyAlignment="1">
      <alignment horizontal="right" wrapText="1"/>
    </xf>
    <xf numFmtId="0" fontId="15" fillId="0" borderId="38" xfId="0" applyFont="1" applyBorder="1" applyAlignment="1">
      <alignment horizontal="left" vertical="center" wrapText="1"/>
    </xf>
    <xf numFmtId="177" fontId="2" fillId="0" borderId="87" xfId="2" applyNumberFormat="1" applyFont="1" applyFill="1" applyBorder="1" applyAlignment="1">
      <alignment horizontal="right" wrapText="1"/>
    </xf>
    <xf numFmtId="172" fontId="3" fillId="0" borderId="46" xfId="1" applyNumberFormat="1" applyFont="1" applyFill="1" applyBorder="1" applyAlignment="1">
      <alignment horizontal="right" wrapText="1"/>
    </xf>
    <xf numFmtId="177" fontId="15" fillId="0" borderId="46" xfId="0" applyNumberFormat="1" applyFont="1" applyFill="1" applyBorder="1" applyAlignment="1">
      <alignment vertical="center" wrapText="1"/>
    </xf>
    <xf numFmtId="172" fontId="15" fillId="0" borderId="88" xfId="3" applyNumberFormat="1" applyFont="1" applyBorder="1" applyAlignment="1">
      <alignment horizontal="right" wrapText="1"/>
    </xf>
    <xf numFmtId="172" fontId="15" fillId="0" borderId="88" xfId="3" applyNumberFormat="1" applyFont="1" applyFill="1" applyBorder="1" applyAlignment="1">
      <alignment horizontal="right" wrapText="1"/>
    </xf>
    <xf numFmtId="0" fontId="3" fillId="0" borderId="38" xfId="2" applyFont="1" applyBorder="1" applyAlignment="1">
      <alignment horizontal="left" wrapText="1" indent="2"/>
    </xf>
    <xf numFmtId="170" fontId="3" fillId="0" borderId="46" xfId="2" applyNumberFormat="1" applyFont="1" applyBorder="1" applyAlignment="1">
      <alignment horizontal="right" wrapText="1"/>
    </xf>
    <xf numFmtId="176" fontId="2" fillId="0" borderId="46" xfId="2" applyNumberFormat="1" applyFont="1" applyBorder="1" applyAlignment="1">
      <alignment horizontal="right" wrapText="1"/>
    </xf>
    <xf numFmtId="0" fontId="3" fillId="0" borderId="89" xfId="2" applyFont="1" applyBorder="1" applyAlignment="1">
      <alignment horizontal="left" wrapText="1"/>
    </xf>
    <xf numFmtId="166" fontId="3" fillId="0" borderId="90" xfId="2" applyNumberFormat="1" applyFont="1" applyFill="1" applyBorder="1" applyAlignment="1">
      <alignment horizontal="right" wrapText="1"/>
    </xf>
    <xf numFmtId="0" fontId="5" fillId="2" borderId="46" xfId="2" applyFont="1" applyFill="1" applyBorder="1" applyAlignment="1">
      <alignment horizontal="left" wrapText="1"/>
    </xf>
    <xf numFmtId="168" fontId="3" fillId="0" borderId="46" xfId="2" applyNumberFormat="1" applyFont="1" applyFill="1" applyBorder="1" applyAlignment="1">
      <alignment horizontal="right" wrapText="1"/>
    </xf>
    <xf numFmtId="0" fontId="13" fillId="0" borderId="38" xfId="2" applyFont="1" applyBorder="1" applyAlignment="1">
      <alignment horizontal="right" wrapText="1"/>
    </xf>
    <xf numFmtId="174" fontId="3" fillId="0" borderId="52" xfId="2" applyNumberFormat="1" applyFont="1" applyBorder="1" applyAlignment="1">
      <alignment horizontal="center" wrapText="1"/>
    </xf>
    <xf numFmtId="167" fontId="3" fillId="0" borderId="64" xfId="2" applyNumberFormat="1" applyFont="1" applyFill="1" applyBorder="1" applyAlignment="1">
      <alignment horizontal="right" wrapText="1"/>
    </xf>
    <xf numFmtId="165" fontId="3" fillId="0" borderId="52" xfId="2" applyNumberFormat="1" applyFont="1" applyFill="1" applyBorder="1" applyAlignment="1">
      <alignment horizontal="right" wrapText="1"/>
    </xf>
    <xf numFmtId="44" fontId="3" fillId="0" borderId="64" xfId="2" applyNumberFormat="1" applyFont="1" applyFill="1" applyBorder="1" applyAlignment="1">
      <alignment horizontal="right" wrapText="1"/>
    </xf>
    <xf numFmtId="44" fontId="3" fillId="0" borderId="46" xfId="2" applyNumberFormat="1" applyFont="1" applyFill="1" applyBorder="1" applyAlignment="1">
      <alignment horizontal="right" wrapText="1"/>
    </xf>
    <xf numFmtId="164" fontId="3" fillId="0" borderId="64" xfId="2" applyNumberFormat="1" applyFont="1" applyFill="1" applyBorder="1" applyAlignment="1">
      <alignment horizontal="right" wrapText="1"/>
    </xf>
    <xf numFmtId="167" fontId="3" fillId="0" borderId="62" xfId="2" applyNumberFormat="1" applyFont="1" applyFill="1" applyBorder="1" applyAlignment="1">
      <alignment horizontal="right" wrapText="1"/>
    </xf>
    <xf numFmtId="0" fontId="2" fillId="0" borderId="36" xfId="2" applyFont="1" applyFill="1" applyBorder="1" applyAlignment="1">
      <alignment horizontal="right" wrapText="1"/>
    </xf>
    <xf numFmtId="165" fontId="3" fillId="0" borderId="46" xfId="2" applyNumberFormat="1" applyFont="1" applyFill="1" applyBorder="1" applyAlignment="1">
      <alignment horizontal="right" wrapText="1"/>
    </xf>
    <xf numFmtId="167" fontId="3" fillId="0" borderId="63" xfId="2" applyNumberFormat="1" applyFont="1" applyFill="1" applyBorder="1" applyAlignment="1">
      <alignment horizontal="right" wrapText="1"/>
    </xf>
    <xf numFmtId="0" fontId="2" fillId="0" borderId="64" xfId="2" applyFont="1" applyFill="1" applyBorder="1" applyAlignment="1">
      <alignment horizontal="right" wrapText="1"/>
    </xf>
    <xf numFmtId="0" fontId="6" fillId="2" borderId="50" xfId="2" applyFont="1" applyFill="1" applyBorder="1" applyAlignment="1">
      <alignment horizontal="left" wrapText="1"/>
    </xf>
    <xf numFmtId="0" fontId="6" fillId="2" borderId="0" xfId="2" applyFont="1" applyFill="1" applyBorder="1" applyAlignment="1">
      <alignment horizontal="left" wrapText="1"/>
    </xf>
    <xf numFmtId="0" fontId="3" fillId="0" borderId="38" xfId="2" applyFont="1" applyBorder="1" applyAlignment="1">
      <alignment horizontal="left" wrapText="1"/>
    </xf>
    <xf numFmtId="0" fontId="3" fillId="0" borderId="0" xfId="2" applyFont="1" applyBorder="1" applyAlignment="1">
      <alignment horizontal="left" wrapText="1"/>
    </xf>
    <xf numFmtId="0" fontId="4" fillId="2" borderId="60" xfId="2" applyFont="1" applyFill="1" applyBorder="1" applyAlignment="1">
      <alignment horizontal="center" wrapText="1"/>
    </xf>
    <xf numFmtId="0" fontId="4" fillId="2" borderId="61" xfId="2" applyFont="1" applyFill="1" applyBorder="1" applyAlignment="1">
      <alignment horizontal="center" wrapText="1"/>
    </xf>
    <xf numFmtId="0" fontId="4" fillId="2" borderId="0" xfId="2" quotePrefix="1" applyFont="1" applyFill="1" applyBorder="1" applyAlignment="1">
      <alignment horizontal="center" wrapText="1"/>
    </xf>
    <xf numFmtId="0" fontId="7" fillId="2" borderId="0" xfId="2" applyFont="1" applyFill="1" applyBorder="1" applyAlignment="1">
      <alignment horizontal="left" wrapText="1"/>
    </xf>
    <xf numFmtId="0" fontId="4" fillId="2" borderId="0" xfId="2" applyFont="1" applyFill="1" applyBorder="1" applyAlignment="1">
      <alignment horizontal="center" wrapText="1"/>
    </xf>
    <xf numFmtId="0" fontId="3" fillId="0" borderId="46" xfId="2" applyFont="1" applyBorder="1" applyAlignment="1">
      <alignment horizontal="left" wrapText="1"/>
    </xf>
    <xf numFmtId="0" fontId="3" fillId="0" borderId="38" xfId="2" applyFont="1" applyBorder="1" applyAlignment="1">
      <alignment wrapText="1"/>
    </xf>
    <xf numFmtId="0" fontId="3" fillId="0" borderId="0" xfId="2" applyFont="1" applyBorder="1" applyAlignment="1">
      <alignment wrapText="1"/>
    </xf>
    <xf numFmtId="0" fontId="3" fillId="0" borderId="46" xfId="2" applyFont="1" applyBorder="1" applyAlignment="1">
      <alignment wrapText="1"/>
    </xf>
    <xf numFmtId="0" fontId="3" fillId="0" borderId="91" xfId="2" applyFont="1" applyBorder="1" applyAlignment="1">
      <alignment horizontal="left" wrapText="1"/>
    </xf>
    <xf numFmtId="0" fontId="3" fillId="0" borderId="44" xfId="2" applyFont="1" applyBorder="1" applyAlignment="1">
      <alignment horizontal="left" wrapText="1"/>
    </xf>
    <xf numFmtId="0" fontId="3" fillId="0" borderId="87" xfId="2" applyFont="1" applyBorder="1" applyAlignment="1">
      <alignment horizontal="left" wrapText="1"/>
    </xf>
    <xf numFmtId="0" fontId="2" fillId="0" borderId="38" xfId="2" applyFont="1" applyFill="1" applyBorder="1" applyAlignment="1">
      <alignment horizontal="left" wrapText="1"/>
    </xf>
    <xf numFmtId="0" fontId="2" fillId="0" borderId="0" xfId="2" applyFont="1" applyFill="1" applyBorder="1" applyAlignment="1">
      <alignment horizontal="left" wrapText="1"/>
    </xf>
    <xf numFmtId="0" fontId="2" fillId="0" borderId="46" xfId="2" applyFont="1" applyFill="1" applyBorder="1" applyAlignment="1">
      <alignment horizontal="left" wrapText="1"/>
    </xf>
    <xf numFmtId="0" fontId="2" fillId="0" borderId="38" xfId="2" applyFont="1" applyBorder="1" applyAlignment="1"/>
    <xf numFmtId="0" fontId="2" fillId="0" borderId="0" xfId="2" applyFont="1" applyBorder="1" applyAlignment="1"/>
    <xf numFmtId="0" fontId="2" fillId="0" borderId="46" xfId="2" applyFont="1" applyBorder="1" applyAlignment="1"/>
    <xf numFmtId="0" fontId="2" fillId="3" borderId="38" xfId="2" applyFont="1" applyFill="1" applyBorder="1" applyAlignment="1">
      <alignment horizontal="left" wrapText="1"/>
    </xf>
    <xf numFmtId="0" fontId="2" fillId="3" borderId="0" xfId="2" applyFont="1" applyFill="1" applyBorder="1" applyAlignment="1">
      <alignment horizontal="left" wrapText="1"/>
    </xf>
    <xf numFmtId="0" fontId="2" fillId="3" borderId="46" xfId="2" applyFont="1" applyFill="1" applyBorder="1" applyAlignment="1">
      <alignment horizontal="left" wrapText="1"/>
    </xf>
    <xf numFmtId="0" fontId="2" fillId="0" borderId="38" xfId="2" quotePrefix="1" applyFont="1" applyFill="1" applyBorder="1" applyAlignment="1"/>
    <xf numFmtId="0" fontId="2" fillId="0" borderId="0" xfId="2" quotePrefix="1" applyFont="1" applyFill="1" applyBorder="1" applyAlignment="1"/>
    <xf numFmtId="0" fontId="2" fillId="0" borderId="46" xfId="2" quotePrefix="1" applyFont="1" applyFill="1" applyBorder="1" applyAlignment="1"/>
    <xf numFmtId="0" fontId="2" fillId="0" borderId="38" xfId="2" applyFont="1" applyFill="1" applyBorder="1" applyAlignment="1"/>
    <xf numFmtId="0" fontId="2" fillId="0" borderId="0" xfId="2" applyFont="1" applyFill="1" applyBorder="1" applyAlignment="1"/>
    <xf numFmtId="0" fontId="2" fillId="0" borderId="46" xfId="2" applyFont="1" applyFill="1" applyBorder="1" applyAlignment="1"/>
    <xf numFmtId="0" fontId="2" fillId="0" borderId="0" xfId="2" applyFont="1" applyBorder="1" applyAlignment="1">
      <alignment wrapText="1"/>
    </xf>
    <xf numFmtId="0" fontId="2" fillId="0" borderId="38" xfId="2" quotePrefix="1" applyFont="1" applyFill="1" applyBorder="1" applyAlignment="1">
      <alignment horizontal="left" wrapText="1"/>
    </xf>
    <xf numFmtId="0" fontId="2" fillId="0" borderId="0" xfId="2" quotePrefix="1" applyFont="1" applyFill="1" applyBorder="1" applyAlignment="1">
      <alignment horizontal="left" wrapText="1"/>
    </xf>
    <xf numFmtId="0" fontId="2" fillId="0" borderId="46" xfId="2" quotePrefix="1" applyFont="1" applyFill="1" applyBorder="1" applyAlignment="1">
      <alignment horizontal="left" wrapText="1"/>
    </xf>
    <xf numFmtId="0" fontId="3" fillId="0" borderId="22" xfId="2" applyFont="1" applyBorder="1" applyAlignment="1">
      <alignment horizontal="left" wrapText="1"/>
    </xf>
  </cellXfs>
  <cellStyles count="7">
    <cellStyle name="Comma" xfId="1" builtinId="3"/>
    <cellStyle name="Comma 90" xfId="6" xr:uid="{869C5974-51C1-4AE3-98EA-1854516673B6}"/>
    <cellStyle name="Currency" xfId="3" builtinId="4"/>
    <cellStyle name="Currency 41" xfId="5" xr:uid="{A40AFCC3-D8D4-40D4-9F8A-5B59FC17378C}"/>
    <cellStyle name="Normal" xfId="0" builtinId="0"/>
    <cellStyle name="Normal 2"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2483485</xdr:colOff>
      <xdr:row>0</xdr:row>
      <xdr:rowOff>607250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95550" cy="60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2491740</xdr:colOff>
      <xdr:row>0</xdr:row>
      <xdr:rowOff>607250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95550" cy="607250"/>
        </a:xfrm>
        <a:prstGeom prst="rect">
          <a:avLst/>
        </a:prstGeom>
      </xdr:spPr>
    </xdr:pic>
    <xdr:clientData/>
  </xdr:twoCellAnchor>
  <xdr:twoCellAnchor editAs="oneCell">
    <xdr:from>
      <xdr:col>0</xdr:col>
      <xdr:colOff>0</xdr:colOff>
      <xdr:row>0</xdr:row>
      <xdr:rowOff>0</xdr:rowOff>
    </xdr:from>
    <xdr:to>
      <xdr:col>0</xdr:col>
      <xdr:colOff>2491740</xdr:colOff>
      <xdr:row>0</xdr:row>
      <xdr:rowOff>607250</xdr:rowOff>
    </xdr:to>
    <xdr:pic>
      <xdr:nvPicPr>
        <xdr:cNvPr id="3" name="Picture 2">
          <a:extLst>
            <a:ext uri="{FF2B5EF4-FFF2-40B4-BE49-F238E27FC236}">
              <a16:creationId xmlns:a16="http://schemas.microsoft.com/office/drawing/2014/main" id="{F8320FFB-D1FF-4A46-8BDA-765ED909E0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95550" cy="607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2491740</xdr:colOff>
      <xdr:row>0</xdr:row>
      <xdr:rowOff>607250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95550" cy="607250"/>
        </a:xfrm>
        <a:prstGeom prst="rect">
          <a:avLst/>
        </a:prstGeom>
      </xdr:spPr>
    </xdr:pic>
    <xdr:clientData/>
  </xdr:twoCellAnchor>
  <xdr:twoCellAnchor editAs="oneCell">
    <xdr:from>
      <xdr:col>0</xdr:col>
      <xdr:colOff>0</xdr:colOff>
      <xdr:row>0</xdr:row>
      <xdr:rowOff>0</xdr:rowOff>
    </xdr:from>
    <xdr:to>
      <xdr:col>0</xdr:col>
      <xdr:colOff>2491740</xdr:colOff>
      <xdr:row>0</xdr:row>
      <xdr:rowOff>607250</xdr:rowOff>
    </xdr:to>
    <xdr:pic>
      <xdr:nvPicPr>
        <xdr:cNvPr id="3" name="Picture 2">
          <a:extLst>
            <a:ext uri="{FF2B5EF4-FFF2-40B4-BE49-F238E27FC236}">
              <a16:creationId xmlns:a16="http://schemas.microsoft.com/office/drawing/2014/main" id="{F3ED4DA3-4F9B-4FEE-BF3F-D29A054E9C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95550" cy="607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495550" cy="607250"/>
    <xdr:pic>
      <xdr:nvPicPr>
        <xdr:cNvPr id="2" name="Picture 1">
          <a:extLst>
            <a:ext uri="{FF2B5EF4-FFF2-40B4-BE49-F238E27FC236}">
              <a16:creationId xmlns:a16="http://schemas.microsoft.com/office/drawing/2014/main" id="{454D3341-6442-4341-BAB7-CAE3D6E9E8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495550" cy="6072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2266950</xdr:colOff>
      <xdr:row>0</xdr:row>
      <xdr:rowOff>551624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66950" cy="551624"/>
        </a:xfrm>
        <a:prstGeom prst="rect">
          <a:avLst/>
        </a:prstGeom>
      </xdr:spPr>
    </xdr:pic>
    <xdr:clientData/>
  </xdr:twoCellAnchor>
  <xdr:twoCellAnchor editAs="oneCell">
    <xdr:from>
      <xdr:col>0</xdr:col>
      <xdr:colOff>0</xdr:colOff>
      <xdr:row>0</xdr:row>
      <xdr:rowOff>0</xdr:rowOff>
    </xdr:from>
    <xdr:to>
      <xdr:col>0</xdr:col>
      <xdr:colOff>2266950</xdr:colOff>
      <xdr:row>0</xdr:row>
      <xdr:rowOff>551624</xdr:rowOff>
    </xdr:to>
    <xdr:pic>
      <xdr:nvPicPr>
        <xdr:cNvPr id="3" name="Picture 2">
          <a:extLst>
            <a:ext uri="{FF2B5EF4-FFF2-40B4-BE49-F238E27FC236}">
              <a16:creationId xmlns:a16="http://schemas.microsoft.com/office/drawing/2014/main" id="{FD6C1DC6-42C0-49A7-8F91-6BF6A96EE8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66950" cy="551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56"/>
  <sheetViews>
    <sheetView showRuler="0" view="pageBreakPreview" zoomScaleNormal="100" zoomScaleSheetLayoutView="100" workbookViewId="0">
      <pane xSplit="1" ySplit="3" topLeftCell="H4" activePane="bottomRight" state="frozen"/>
      <selection activeCell="O55" sqref="O55"/>
      <selection pane="topRight" activeCell="O55" sqref="O55"/>
      <selection pane="bottomLeft" activeCell="O55" sqref="O55"/>
      <selection pane="bottomRight"/>
    </sheetView>
  </sheetViews>
  <sheetFormatPr defaultColWidth="13.5703125" defaultRowHeight="12.75" x14ac:dyDescent="0.2"/>
  <cols>
    <col min="1" max="1" width="78.85546875" style="77" bestFit="1" customWidth="1"/>
    <col min="2" max="6" width="10" style="77" customWidth="1"/>
    <col min="7" max="7" width="10" style="152" customWidth="1"/>
    <col min="8" max="11" width="10" style="180" customWidth="1"/>
    <col min="12" max="13" width="10" style="77" customWidth="1"/>
    <col min="14" max="14" width="10" style="180" customWidth="1"/>
    <col min="15" max="23" width="17" style="77" customWidth="1"/>
    <col min="24" max="16384" width="13.5703125" style="77"/>
  </cols>
  <sheetData>
    <row r="1" spans="1:15" ht="51" customHeight="1" x14ac:dyDescent="0.2">
      <c r="A1" s="135" t="s">
        <v>41</v>
      </c>
    </row>
    <row r="2" spans="1:15" ht="27" customHeight="1" x14ac:dyDescent="0.3">
      <c r="A2" s="431" t="s">
        <v>286</v>
      </c>
      <c r="B2" s="432"/>
      <c r="C2" s="432"/>
      <c r="D2" s="432"/>
      <c r="E2" s="432"/>
      <c r="F2" s="432"/>
      <c r="G2" s="432"/>
      <c r="H2" s="432"/>
      <c r="I2" s="432"/>
      <c r="J2" s="432"/>
      <c r="K2" s="432"/>
      <c r="L2" s="432"/>
      <c r="M2" s="432"/>
      <c r="N2" s="432"/>
    </row>
    <row r="3" spans="1:15" ht="26.25" customHeight="1" x14ac:dyDescent="0.2">
      <c r="A3" s="137" t="s">
        <v>40</v>
      </c>
      <c r="B3" s="81" t="s">
        <v>39</v>
      </c>
      <c r="C3" s="138" t="s">
        <v>136</v>
      </c>
      <c r="D3" s="138" t="s">
        <v>142</v>
      </c>
      <c r="E3" s="138" t="s">
        <v>151</v>
      </c>
      <c r="F3" s="155" t="s">
        <v>189</v>
      </c>
      <c r="G3" s="82" t="s">
        <v>198</v>
      </c>
      <c r="H3" s="82" t="s">
        <v>230</v>
      </c>
      <c r="I3" s="82" t="s">
        <v>232</v>
      </c>
      <c r="J3" s="82" t="s">
        <v>260</v>
      </c>
      <c r="K3" s="351" t="s">
        <v>285</v>
      </c>
      <c r="L3" s="83" t="s">
        <v>130</v>
      </c>
      <c r="M3" s="139" t="s">
        <v>192</v>
      </c>
      <c r="N3" s="358" t="s">
        <v>287</v>
      </c>
    </row>
    <row r="4" spans="1:15" ht="15" customHeight="1" x14ac:dyDescent="0.2">
      <c r="A4" s="140"/>
      <c r="B4" s="85"/>
      <c r="C4" s="86"/>
      <c r="D4" s="86"/>
      <c r="E4" s="87"/>
      <c r="F4" s="163"/>
      <c r="G4" s="86"/>
      <c r="H4" s="86"/>
      <c r="I4" s="87"/>
      <c r="J4" s="86"/>
      <c r="K4" s="87"/>
      <c r="L4" s="84"/>
      <c r="M4" s="339"/>
      <c r="N4" s="338"/>
    </row>
    <row r="5" spans="1:15" ht="15" customHeight="1" x14ac:dyDescent="0.2">
      <c r="A5" s="141" t="s">
        <v>38</v>
      </c>
      <c r="B5" s="88"/>
      <c r="C5" s="130"/>
      <c r="D5" s="130"/>
      <c r="E5" s="163"/>
      <c r="F5" s="88"/>
      <c r="G5" s="163"/>
      <c r="H5" s="163"/>
      <c r="I5" s="178"/>
      <c r="J5" s="163"/>
      <c r="K5" s="178"/>
      <c r="L5" s="89"/>
      <c r="M5" s="313"/>
      <c r="N5" s="294"/>
    </row>
    <row r="6" spans="1:15" ht="15" customHeight="1" x14ac:dyDescent="0.2">
      <c r="A6" s="142" t="s">
        <v>37</v>
      </c>
      <c r="B6" s="22">
        <v>468</v>
      </c>
      <c r="C6" s="143">
        <v>489</v>
      </c>
      <c r="D6" s="143">
        <v>514</v>
      </c>
      <c r="E6" s="16">
        <v>538</v>
      </c>
      <c r="F6" s="143">
        <v>555</v>
      </c>
      <c r="G6" s="160">
        <v>560</v>
      </c>
      <c r="H6" s="160">
        <v>521</v>
      </c>
      <c r="I6" s="236">
        <v>475</v>
      </c>
      <c r="J6" s="253">
        <v>443</v>
      </c>
      <c r="K6" s="236">
        <v>409</v>
      </c>
      <c r="L6" s="27">
        <f>B6+C6+D6+E6</f>
        <v>2009</v>
      </c>
      <c r="M6" s="314">
        <f>F6+G6+H6+I6</f>
        <v>2111</v>
      </c>
      <c r="N6" s="295">
        <f>J6+K6</f>
        <v>852</v>
      </c>
      <c r="O6" s="340"/>
    </row>
    <row r="7" spans="1:15" ht="15" customHeight="1" x14ac:dyDescent="0.2">
      <c r="A7" s="142" t="s">
        <v>36</v>
      </c>
      <c r="B7" s="25">
        <v>-23</v>
      </c>
      <c r="C7" s="23">
        <v>-36</v>
      </c>
      <c r="D7" s="23">
        <v>-48</v>
      </c>
      <c r="E7" s="24">
        <v>-56</v>
      </c>
      <c r="F7" s="23">
        <v>-63</v>
      </c>
      <c r="G7" s="23">
        <v>-70</v>
      </c>
      <c r="H7" s="23">
        <v>-66</v>
      </c>
      <c r="I7" s="237">
        <v>-60</v>
      </c>
      <c r="J7" s="220">
        <v>-43</v>
      </c>
      <c r="K7" s="237">
        <v>-21</v>
      </c>
      <c r="L7" s="28">
        <f>B7+C7+D7+E7</f>
        <v>-163</v>
      </c>
      <c r="M7" s="315">
        <f>F7+G7+H7+I7</f>
        <v>-259</v>
      </c>
      <c r="N7" s="296">
        <f t="shared" ref="N7:N23" si="0">J7+K7</f>
        <v>-64</v>
      </c>
      <c r="O7" s="340"/>
    </row>
    <row r="8" spans="1:15" ht="15" customHeight="1" x14ac:dyDescent="0.2">
      <c r="A8" s="144" t="s">
        <v>35</v>
      </c>
      <c r="B8" s="26">
        <v>445</v>
      </c>
      <c r="C8" s="30">
        <v>453</v>
      </c>
      <c r="D8" s="30">
        <v>466</v>
      </c>
      <c r="E8" s="90">
        <v>482</v>
      </c>
      <c r="F8" s="174">
        <v>492</v>
      </c>
      <c r="G8" s="114">
        <v>490</v>
      </c>
      <c r="H8" s="114">
        <v>455</v>
      </c>
      <c r="I8" s="238">
        <v>415</v>
      </c>
      <c r="J8" s="352">
        <v>400</v>
      </c>
      <c r="K8" s="238">
        <v>388</v>
      </c>
      <c r="L8" s="31">
        <f>B8+C8+D8+E8</f>
        <v>1846</v>
      </c>
      <c r="M8" s="316">
        <f>F8+G8+H8+I8</f>
        <v>1852</v>
      </c>
      <c r="N8" s="297">
        <f t="shared" si="0"/>
        <v>788</v>
      </c>
      <c r="O8" s="340"/>
    </row>
    <row r="9" spans="1:15" ht="15" customHeight="1" x14ac:dyDescent="0.2">
      <c r="A9" s="141" t="s">
        <v>34</v>
      </c>
      <c r="B9" s="32">
        <v>137</v>
      </c>
      <c r="C9" s="33">
        <v>121</v>
      </c>
      <c r="D9" s="33">
        <v>117</v>
      </c>
      <c r="E9" s="91">
        <v>123</v>
      </c>
      <c r="F9" s="175">
        <v>122</v>
      </c>
      <c r="G9" s="33">
        <v>121</v>
      </c>
      <c r="H9" s="33">
        <v>122</v>
      </c>
      <c r="I9" s="239">
        <v>56</v>
      </c>
      <c r="J9" s="262">
        <v>71</v>
      </c>
      <c r="K9" s="239">
        <v>89</v>
      </c>
      <c r="L9" s="35">
        <f>B9+C9+D9+E9</f>
        <v>498</v>
      </c>
      <c r="M9" s="317">
        <f>F9+G9+H9+I9</f>
        <v>421</v>
      </c>
      <c r="N9" s="298">
        <f t="shared" si="0"/>
        <v>160</v>
      </c>
      <c r="O9" s="340"/>
    </row>
    <row r="10" spans="1:15" ht="15" customHeight="1" x14ac:dyDescent="0.2">
      <c r="A10" s="141" t="s">
        <v>33</v>
      </c>
      <c r="B10" s="92"/>
      <c r="C10" s="70"/>
      <c r="D10" s="70"/>
      <c r="E10" s="70"/>
      <c r="F10" s="92"/>
      <c r="G10" s="70"/>
      <c r="H10" s="70"/>
      <c r="I10" s="240"/>
      <c r="J10" s="217"/>
      <c r="K10" s="240"/>
      <c r="L10" s="93"/>
      <c r="M10" s="318"/>
      <c r="N10" s="299"/>
      <c r="O10" s="340"/>
    </row>
    <row r="11" spans="1:15" ht="15" customHeight="1" x14ac:dyDescent="0.2">
      <c r="A11" s="142" t="s">
        <v>32</v>
      </c>
      <c r="B11" s="18">
        <v>47</v>
      </c>
      <c r="C11" s="71">
        <v>43</v>
      </c>
      <c r="D11" s="71">
        <v>40</v>
      </c>
      <c r="E11" s="17">
        <v>44</v>
      </c>
      <c r="F11" s="71">
        <v>43</v>
      </c>
      <c r="G11" s="71">
        <v>45</v>
      </c>
      <c r="H11" s="71">
        <v>46</v>
      </c>
      <c r="I11" s="241">
        <v>54</v>
      </c>
      <c r="J11" s="255">
        <v>85</v>
      </c>
      <c r="K11" s="241">
        <v>120</v>
      </c>
      <c r="L11" s="36">
        <f t="shared" ref="L11:L23" si="1">B11+C11+D11+E11</f>
        <v>174</v>
      </c>
      <c r="M11" s="319">
        <f t="shared" ref="M11:M23" si="2">F11+G11+H11+I11</f>
        <v>188</v>
      </c>
      <c r="N11" s="300">
        <f t="shared" si="0"/>
        <v>205</v>
      </c>
      <c r="O11" s="340"/>
    </row>
    <row r="12" spans="1:15" s="180" customFormat="1" ht="15" customHeight="1" x14ac:dyDescent="0.2">
      <c r="A12" s="142" t="s">
        <v>31</v>
      </c>
      <c r="B12" s="18">
        <v>17</v>
      </c>
      <c r="C12" s="71">
        <v>18</v>
      </c>
      <c r="D12" s="71">
        <v>18</v>
      </c>
      <c r="E12" s="17">
        <v>18</v>
      </c>
      <c r="F12" s="71">
        <v>21</v>
      </c>
      <c r="G12" s="71">
        <v>23</v>
      </c>
      <c r="H12" s="71">
        <v>62</v>
      </c>
      <c r="I12" s="241">
        <v>69</v>
      </c>
      <c r="J12" s="255">
        <v>60</v>
      </c>
      <c r="K12" s="241">
        <v>22</v>
      </c>
      <c r="L12" s="36">
        <f t="shared" si="1"/>
        <v>71</v>
      </c>
      <c r="M12" s="319">
        <f t="shared" si="2"/>
        <v>175</v>
      </c>
      <c r="N12" s="300">
        <f t="shared" si="0"/>
        <v>82</v>
      </c>
      <c r="O12" s="340"/>
    </row>
    <row r="13" spans="1:15" ht="15" customHeight="1" x14ac:dyDescent="0.2">
      <c r="A13" s="142" t="s">
        <v>138</v>
      </c>
      <c r="B13" s="18">
        <v>11</v>
      </c>
      <c r="C13" s="71">
        <v>16</v>
      </c>
      <c r="D13" s="71">
        <v>19</v>
      </c>
      <c r="E13" s="17">
        <v>18</v>
      </c>
      <c r="F13" s="71">
        <v>18</v>
      </c>
      <c r="G13" s="71">
        <v>19</v>
      </c>
      <c r="H13" s="71">
        <v>19</v>
      </c>
      <c r="I13" s="241">
        <v>21</v>
      </c>
      <c r="J13" s="255">
        <v>19</v>
      </c>
      <c r="K13" s="361">
        <v>19</v>
      </c>
      <c r="L13" s="362">
        <f t="shared" si="1"/>
        <v>64</v>
      </c>
      <c r="M13" s="363">
        <f t="shared" si="2"/>
        <v>77</v>
      </c>
      <c r="N13" s="364">
        <f t="shared" si="0"/>
        <v>38</v>
      </c>
      <c r="O13" s="340"/>
    </row>
    <row r="14" spans="1:15" ht="15" customHeight="1" x14ac:dyDescent="0.2">
      <c r="A14" s="142" t="s">
        <v>30</v>
      </c>
      <c r="B14" s="18">
        <v>11</v>
      </c>
      <c r="C14" s="71">
        <v>12</v>
      </c>
      <c r="D14" s="71">
        <v>13</v>
      </c>
      <c r="E14" s="17">
        <v>12</v>
      </c>
      <c r="F14" s="71">
        <v>12</v>
      </c>
      <c r="G14" s="71">
        <v>13</v>
      </c>
      <c r="H14" s="71">
        <v>13</v>
      </c>
      <c r="I14" s="241">
        <v>13</v>
      </c>
      <c r="J14" s="255">
        <v>13</v>
      </c>
      <c r="K14" s="361">
        <v>10</v>
      </c>
      <c r="L14" s="362">
        <f t="shared" si="1"/>
        <v>48</v>
      </c>
      <c r="M14" s="363">
        <f t="shared" si="2"/>
        <v>51</v>
      </c>
      <c r="N14" s="364">
        <f t="shared" si="0"/>
        <v>23</v>
      </c>
      <c r="O14" s="340"/>
    </row>
    <row r="15" spans="1:15" ht="15" customHeight="1" x14ac:dyDescent="0.2">
      <c r="A15" s="142" t="s">
        <v>29</v>
      </c>
      <c r="B15" s="18">
        <v>8</v>
      </c>
      <c r="C15" s="71">
        <v>6</v>
      </c>
      <c r="D15" s="71">
        <v>7</v>
      </c>
      <c r="E15" s="17">
        <v>4</v>
      </c>
      <c r="F15" s="71">
        <v>8</v>
      </c>
      <c r="G15" s="71">
        <v>8</v>
      </c>
      <c r="H15" s="71">
        <v>8</v>
      </c>
      <c r="I15" s="241">
        <v>9</v>
      </c>
      <c r="J15" s="255">
        <v>9</v>
      </c>
      <c r="K15" s="241">
        <v>9</v>
      </c>
      <c r="L15" s="36">
        <f t="shared" si="1"/>
        <v>25</v>
      </c>
      <c r="M15" s="319">
        <f t="shared" si="2"/>
        <v>33</v>
      </c>
      <c r="N15" s="300">
        <f t="shared" si="0"/>
        <v>18</v>
      </c>
      <c r="O15" s="340"/>
    </row>
    <row r="16" spans="1:15" ht="15" customHeight="1" x14ac:dyDescent="0.2">
      <c r="A16" s="142" t="s">
        <v>28</v>
      </c>
      <c r="B16" s="18">
        <v>3</v>
      </c>
      <c r="C16" s="71">
        <v>4</v>
      </c>
      <c r="D16" s="71">
        <v>3</v>
      </c>
      <c r="E16" s="17">
        <v>4</v>
      </c>
      <c r="F16" s="71">
        <v>6</v>
      </c>
      <c r="G16" s="71">
        <v>7</v>
      </c>
      <c r="H16" s="71">
        <v>5</v>
      </c>
      <c r="I16" s="241">
        <v>6</v>
      </c>
      <c r="J16" s="255">
        <v>4</v>
      </c>
      <c r="K16" s="241">
        <v>12</v>
      </c>
      <c r="L16" s="36">
        <f t="shared" si="1"/>
        <v>14</v>
      </c>
      <c r="M16" s="319">
        <f t="shared" si="2"/>
        <v>24</v>
      </c>
      <c r="N16" s="300">
        <f t="shared" si="0"/>
        <v>16</v>
      </c>
      <c r="O16" s="340"/>
    </row>
    <row r="17" spans="1:16" ht="15" customHeight="1" x14ac:dyDescent="0.2">
      <c r="A17" s="142" t="s">
        <v>27</v>
      </c>
      <c r="B17" s="25">
        <v>8</v>
      </c>
      <c r="C17" s="23">
        <v>11</v>
      </c>
      <c r="D17" s="23">
        <v>8</v>
      </c>
      <c r="E17" s="24">
        <v>8</v>
      </c>
      <c r="F17" s="23">
        <v>10</v>
      </c>
      <c r="G17" s="23">
        <v>11</v>
      </c>
      <c r="H17" s="23">
        <v>10</v>
      </c>
      <c r="I17" s="237">
        <v>9</v>
      </c>
      <c r="J17" s="220">
        <v>13</v>
      </c>
      <c r="K17" s="237">
        <v>13</v>
      </c>
      <c r="L17" s="28">
        <f t="shared" si="1"/>
        <v>35</v>
      </c>
      <c r="M17" s="315">
        <f t="shared" si="2"/>
        <v>40</v>
      </c>
      <c r="N17" s="296">
        <f t="shared" si="0"/>
        <v>26</v>
      </c>
      <c r="O17" s="340"/>
    </row>
    <row r="18" spans="1:16" ht="15" customHeight="1" x14ac:dyDescent="0.2">
      <c r="A18" s="141" t="s">
        <v>26</v>
      </c>
      <c r="B18" s="32">
        <v>105</v>
      </c>
      <c r="C18" s="33">
        <v>110</v>
      </c>
      <c r="D18" s="33">
        <v>108</v>
      </c>
      <c r="E18" s="91">
        <v>108</v>
      </c>
      <c r="F18" s="175">
        <v>118</v>
      </c>
      <c r="G18" s="33">
        <v>126</v>
      </c>
      <c r="H18" s="33">
        <v>163</v>
      </c>
      <c r="I18" s="239">
        <v>181</v>
      </c>
      <c r="J18" s="262">
        <v>203</v>
      </c>
      <c r="K18" s="239">
        <v>205</v>
      </c>
      <c r="L18" s="35">
        <f t="shared" si="1"/>
        <v>431</v>
      </c>
      <c r="M18" s="317">
        <f t="shared" si="2"/>
        <v>588</v>
      </c>
      <c r="N18" s="298">
        <f t="shared" si="0"/>
        <v>408</v>
      </c>
      <c r="O18" s="340"/>
    </row>
    <row r="19" spans="1:16" ht="15" customHeight="1" x14ac:dyDescent="0.2">
      <c r="A19" s="141" t="s">
        <v>208</v>
      </c>
      <c r="B19" s="18">
        <v>10</v>
      </c>
      <c r="C19" s="71">
        <v>15</v>
      </c>
      <c r="D19" s="71">
        <v>17</v>
      </c>
      <c r="E19" s="94">
        <v>11</v>
      </c>
      <c r="F19" s="161">
        <v>11</v>
      </c>
      <c r="G19" s="71">
        <v>-64</v>
      </c>
      <c r="H19" s="71">
        <v>16</v>
      </c>
      <c r="I19" s="241">
        <v>14</v>
      </c>
      <c r="J19" s="255">
        <v>20</v>
      </c>
      <c r="K19" s="241">
        <v>23</v>
      </c>
      <c r="L19" s="36">
        <f t="shared" si="1"/>
        <v>53</v>
      </c>
      <c r="M19" s="319">
        <f t="shared" si="2"/>
        <v>-23</v>
      </c>
      <c r="N19" s="300">
        <f t="shared" si="0"/>
        <v>43</v>
      </c>
      <c r="O19" s="340"/>
    </row>
    <row r="20" spans="1:16" ht="15" customHeight="1" x14ac:dyDescent="0.2">
      <c r="A20" s="141" t="s">
        <v>25</v>
      </c>
      <c r="B20" s="25">
        <v>11</v>
      </c>
      <c r="C20" s="23">
        <v>11</v>
      </c>
      <c r="D20" s="23">
        <v>12</v>
      </c>
      <c r="E20" s="95">
        <v>11</v>
      </c>
      <c r="F20" s="176">
        <v>12</v>
      </c>
      <c r="G20" s="23">
        <v>12</v>
      </c>
      <c r="H20" s="23">
        <v>11</v>
      </c>
      <c r="I20" s="237">
        <v>13</v>
      </c>
      <c r="J20" s="220">
        <v>13</v>
      </c>
      <c r="K20" s="237">
        <v>11</v>
      </c>
      <c r="L20" s="28">
        <f t="shared" si="1"/>
        <v>45</v>
      </c>
      <c r="M20" s="315">
        <f t="shared" si="2"/>
        <v>48</v>
      </c>
      <c r="N20" s="296">
        <f t="shared" si="0"/>
        <v>24</v>
      </c>
      <c r="O20" s="340"/>
    </row>
    <row r="21" spans="1:16" ht="15" customHeight="1" x14ac:dyDescent="0.2">
      <c r="A21" s="144" t="s">
        <v>24</v>
      </c>
      <c r="B21" s="29">
        <v>263</v>
      </c>
      <c r="C21" s="30">
        <v>257</v>
      </c>
      <c r="D21" s="30">
        <v>254</v>
      </c>
      <c r="E21" s="90">
        <v>253</v>
      </c>
      <c r="F21" s="174">
        <v>263</v>
      </c>
      <c r="G21" s="30">
        <v>195</v>
      </c>
      <c r="H21" s="30">
        <v>312</v>
      </c>
      <c r="I21" s="242">
        <v>264</v>
      </c>
      <c r="J21" s="264">
        <v>307</v>
      </c>
      <c r="K21" s="242">
        <v>328</v>
      </c>
      <c r="L21" s="96">
        <f t="shared" si="1"/>
        <v>1027</v>
      </c>
      <c r="M21" s="320">
        <f t="shared" si="2"/>
        <v>1034</v>
      </c>
      <c r="N21" s="301">
        <f t="shared" si="0"/>
        <v>635</v>
      </c>
      <c r="O21" s="340"/>
    </row>
    <row r="22" spans="1:16" ht="15" customHeight="1" x14ac:dyDescent="0.2">
      <c r="A22" s="144" t="s">
        <v>23</v>
      </c>
      <c r="B22" s="26">
        <v>708</v>
      </c>
      <c r="C22" s="30">
        <v>710</v>
      </c>
      <c r="D22" s="30">
        <v>720</v>
      </c>
      <c r="E22" s="90">
        <v>735</v>
      </c>
      <c r="F22" s="174">
        <v>755</v>
      </c>
      <c r="G22" s="114">
        <v>685</v>
      </c>
      <c r="H22" s="114">
        <v>767</v>
      </c>
      <c r="I22" s="238">
        <v>679</v>
      </c>
      <c r="J22" s="352">
        <v>707</v>
      </c>
      <c r="K22" s="238">
        <v>716</v>
      </c>
      <c r="L22" s="31">
        <f t="shared" si="1"/>
        <v>2873</v>
      </c>
      <c r="M22" s="316">
        <f t="shared" si="2"/>
        <v>2886</v>
      </c>
      <c r="N22" s="297">
        <f t="shared" si="0"/>
        <v>1423</v>
      </c>
      <c r="O22" s="340"/>
    </row>
    <row r="23" spans="1:16" ht="15" customHeight="1" x14ac:dyDescent="0.2">
      <c r="A23" s="141" t="s">
        <v>272</v>
      </c>
      <c r="B23" s="32">
        <v>-21</v>
      </c>
      <c r="C23" s="33">
        <v>-19</v>
      </c>
      <c r="D23" s="33">
        <v>-34</v>
      </c>
      <c r="E23" s="34">
        <v>-12</v>
      </c>
      <c r="F23" s="33">
        <v>-12</v>
      </c>
      <c r="G23" s="33">
        <v>-8</v>
      </c>
      <c r="H23" s="33">
        <v>-12</v>
      </c>
      <c r="I23" s="239">
        <v>-19</v>
      </c>
      <c r="J23" s="262">
        <v>6</v>
      </c>
      <c r="K23" s="239">
        <v>-1</v>
      </c>
      <c r="L23" s="35">
        <f t="shared" si="1"/>
        <v>-86</v>
      </c>
      <c r="M23" s="317">
        <f t="shared" si="2"/>
        <v>-51</v>
      </c>
      <c r="N23" s="298">
        <f t="shared" si="0"/>
        <v>5</v>
      </c>
      <c r="O23" s="340"/>
    </row>
    <row r="24" spans="1:16" ht="5.25" customHeight="1" x14ac:dyDescent="0.2">
      <c r="A24" s="145"/>
      <c r="B24" s="92"/>
      <c r="C24" s="70"/>
      <c r="D24" s="70"/>
      <c r="E24" s="70"/>
      <c r="F24" s="92"/>
      <c r="G24" s="70"/>
      <c r="H24" s="70"/>
      <c r="I24" s="240"/>
      <c r="J24" s="217"/>
      <c r="K24" s="240"/>
      <c r="L24" s="93"/>
      <c r="M24" s="318"/>
      <c r="N24" s="299"/>
      <c r="O24" s="340"/>
    </row>
    <row r="25" spans="1:16" ht="15" customHeight="1" x14ac:dyDescent="0.2">
      <c r="A25" s="141" t="s">
        <v>22</v>
      </c>
      <c r="B25" s="92"/>
      <c r="C25" s="70"/>
      <c r="D25" s="70"/>
      <c r="E25" s="70"/>
      <c r="F25" s="92"/>
      <c r="G25" s="70"/>
      <c r="H25" s="70"/>
      <c r="I25" s="240"/>
      <c r="J25" s="217"/>
      <c r="K25" s="240"/>
      <c r="L25" s="93"/>
      <c r="M25" s="318"/>
      <c r="N25" s="299"/>
      <c r="O25" s="340"/>
    </row>
    <row r="26" spans="1:16" ht="15" customHeight="1" x14ac:dyDescent="0.2">
      <c r="A26" s="142" t="s">
        <v>21</v>
      </c>
      <c r="B26" s="18">
        <v>152</v>
      </c>
      <c r="C26" s="71">
        <v>160</v>
      </c>
      <c r="D26" s="71">
        <v>157</v>
      </c>
      <c r="E26" s="94">
        <v>152</v>
      </c>
      <c r="F26" s="161">
        <v>164</v>
      </c>
      <c r="G26" s="71">
        <v>168</v>
      </c>
      <c r="H26" s="71">
        <v>167</v>
      </c>
      <c r="I26" s="241">
        <v>171</v>
      </c>
      <c r="J26" s="255">
        <v>168</v>
      </c>
      <c r="K26" s="241">
        <v>176</v>
      </c>
      <c r="L26" s="36">
        <f t="shared" ref="L26:L38" si="3">B26+C26+D26+E26</f>
        <v>621</v>
      </c>
      <c r="M26" s="319">
        <f t="shared" ref="M26:M38" si="4">F26+G26+H26+I26</f>
        <v>670</v>
      </c>
      <c r="N26" s="300">
        <f t="shared" ref="N26:N38" si="5">J26+K26</f>
        <v>344</v>
      </c>
      <c r="O26" s="340"/>
    </row>
    <row r="27" spans="1:16" ht="15" customHeight="1" x14ac:dyDescent="0.2">
      <c r="A27" s="142" t="s">
        <v>20</v>
      </c>
      <c r="B27" s="18">
        <v>60</v>
      </c>
      <c r="C27" s="71">
        <v>47</v>
      </c>
      <c r="D27" s="71">
        <v>45</v>
      </c>
      <c r="E27" s="94">
        <v>48</v>
      </c>
      <c r="F27" s="161">
        <v>54</v>
      </c>
      <c r="G27" s="71">
        <v>48</v>
      </c>
      <c r="H27" s="71">
        <v>41</v>
      </c>
      <c r="I27" s="241">
        <v>53</v>
      </c>
      <c r="J27" s="255">
        <v>56</v>
      </c>
      <c r="K27" s="241">
        <v>64</v>
      </c>
      <c r="L27" s="36">
        <f t="shared" si="3"/>
        <v>200</v>
      </c>
      <c r="M27" s="319">
        <f t="shared" si="4"/>
        <v>196</v>
      </c>
      <c r="N27" s="300">
        <f t="shared" si="5"/>
        <v>120</v>
      </c>
      <c r="O27" s="340"/>
    </row>
    <row r="28" spans="1:16" ht="15" customHeight="1" x14ac:dyDescent="0.2">
      <c r="A28" s="142" t="s">
        <v>19</v>
      </c>
      <c r="B28" s="18">
        <v>36</v>
      </c>
      <c r="C28" s="71">
        <v>30</v>
      </c>
      <c r="D28" s="71">
        <v>28</v>
      </c>
      <c r="E28" s="94">
        <v>32</v>
      </c>
      <c r="F28" s="161">
        <v>30</v>
      </c>
      <c r="G28" s="71">
        <v>32</v>
      </c>
      <c r="H28" s="71">
        <v>36</v>
      </c>
      <c r="I28" s="241">
        <v>35</v>
      </c>
      <c r="J28" s="255">
        <v>44</v>
      </c>
      <c r="K28" s="241">
        <v>47</v>
      </c>
      <c r="L28" s="36">
        <f t="shared" si="3"/>
        <v>126</v>
      </c>
      <c r="M28" s="319">
        <f t="shared" si="4"/>
        <v>133</v>
      </c>
      <c r="N28" s="300">
        <f t="shared" si="5"/>
        <v>91</v>
      </c>
      <c r="O28" s="340"/>
      <c r="P28" s="244"/>
    </row>
    <row r="29" spans="1:16" ht="15" customHeight="1" x14ac:dyDescent="0.2">
      <c r="A29" s="142" t="s">
        <v>18</v>
      </c>
      <c r="B29" s="18">
        <v>22</v>
      </c>
      <c r="C29" s="71">
        <v>25</v>
      </c>
      <c r="D29" s="71">
        <v>23</v>
      </c>
      <c r="E29" s="94">
        <v>26</v>
      </c>
      <c r="F29" s="161">
        <v>22</v>
      </c>
      <c r="G29" s="71">
        <v>26</v>
      </c>
      <c r="H29" s="71">
        <v>27</v>
      </c>
      <c r="I29" s="241">
        <v>30</v>
      </c>
      <c r="J29" s="255">
        <v>23</v>
      </c>
      <c r="K29" s="241">
        <v>30</v>
      </c>
      <c r="L29" s="36">
        <f t="shared" si="3"/>
        <v>96</v>
      </c>
      <c r="M29" s="319">
        <f t="shared" si="4"/>
        <v>105</v>
      </c>
      <c r="N29" s="300">
        <f t="shared" si="5"/>
        <v>53</v>
      </c>
      <c r="O29" s="340"/>
    </row>
    <row r="30" spans="1:16" ht="15" customHeight="1" x14ac:dyDescent="0.2">
      <c r="A30" s="142" t="s">
        <v>17</v>
      </c>
      <c r="B30" s="18">
        <v>30</v>
      </c>
      <c r="C30" s="71">
        <v>30</v>
      </c>
      <c r="D30" s="71">
        <v>29</v>
      </c>
      <c r="E30" s="94">
        <v>35</v>
      </c>
      <c r="F30" s="161">
        <v>32</v>
      </c>
      <c r="G30" s="71">
        <v>32</v>
      </c>
      <c r="H30" s="71">
        <v>34</v>
      </c>
      <c r="I30" s="241">
        <v>37</v>
      </c>
      <c r="J30" s="255">
        <v>36</v>
      </c>
      <c r="K30" s="241">
        <v>37</v>
      </c>
      <c r="L30" s="36">
        <f t="shared" si="3"/>
        <v>124</v>
      </c>
      <c r="M30" s="319">
        <f t="shared" si="4"/>
        <v>135</v>
      </c>
      <c r="N30" s="300">
        <f t="shared" si="5"/>
        <v>73</v>
      </c>
      <c r="O30" s="340"/>
    </row>
    <row r="31" spans="1:16" ht="15" customHeight="1" x14ac:dyDescent="0.2">
      <c r="A31" s="142" t="s">
        <v>16</v>
      </c>
      <c r="B31" s="18">
        <v>31</v>
      </c>
      <c r="C31" s="71">
        <v>28</v>
      </c>
      <c r="D31" s="71">
        <v>30</v>
      </c>
      <c r="E31" s="94">
        <v>27</v>
      </c>
      <c r="F31" s="161">
        <v>15</v>
      </c>
      <c r="G31" s="71">
        <v>29</v>
      </c>
      <c r="H31" s="71">
        <v>26</v>
      </c>
      <c r="I31" s="241">
        <v>29</v>
      </c>
      <c r="J31" s="255">
        <v>29</v>
      </c>
      <c r="K31" s="241">
        <v>35</v>
      </c>
      <c r="L31" s="36">
        <f t="shared" si="3"/>
        <v>116</v>
      </c>
      <c r="M31" s="319">
        <f t="shared" si="4"/>
        <v>99</v>
      </c>
      <c r="N31" s="300">
        <f t="shared" si="5"/>
        <v>64</v>
      </c>
      <c r="O31" s="340"/>
    </row>
    <row r="32" spans="1:16" ht="15" customHeight="1" x14ac:dyDescent="0.2">
      <c r="A32" s="142" t="s">
        <v>15</v>
      </c>
      <c r="B32" s="18">
        <v>22</v>
      </c>
      <c r="C32" s="71">
        <v>23</v>
      </c>
      <c r="D32" s="71">
        <v>25</v>
      </c>
      <c r="E32" s="94">
        <v>22</v>
      </c>
      <c r="F32" s="161">
        <v>21</v>
      </c>
      <c r="G32" s="71">
        <v>21</v>
      </c>
      <c r="H32" s="71">
        <v>23</v>
      </c>
      <c r="I32" s="241">
        <v>23</v>
      </c>
      <c r="J32" s="255">
        <v>23</v>
      </c>
      <c r="K32" s="241">
        <v>24</v>
      </c>
      <c r="L32" s="36">
        <f t="shared" si="3"/>
        <v>92</v>
      </c>
      <c r="M32" s="319">
        <f t="shared" si="4"/>
        <v>88</v>
      </c>
      <c r="N32" s="300">
        <f t="shared" si="5"/>
        <v>47</v>
      </c>
      <c r="O32" s="340"/>
    </row>
    <row r="33" spans="1:16" ht="15" customHeight="1" x14ac:dyDescent="0.2">
      <c r="A33" s="142" t="s">
        <v>14</v>
      </c>
      <c r="B33" s="18">
        <v>9</v>
      </c>
      <c r="C33" s="71">
        <v>9</v>
      </c>
      <c r="D33" s="71">
        <v>8</v>
      </c>
      <c r="E33" s="94">
        <v>4</v>
      </c>
      <c r="F33" s="161">
        <v>4</v>
      </c>
      <c r="G33" s="71">
        <v>4</v>
      </c>
      <c r="H33" s="71">
        <v>3</v>
      </c>
      <c r="I33" s="241">
        <v>3</v>
      </c>
      <c r="J33" s="255">
        <v>4</v>
      </c>
      <c r="K33" s="241">
        <v>3</v>
      </c>
      <c r="L33" s="36">
        <f t="shared" si="3"/>
        <v>30</v>
      </c>
      <c r="M33" s="319">
        <f t="shared" si="4"/>
        <v>14</v>
      </c>
      <c r="N33" s="300">
        <f t="shared" si="5"/>
        <v>7</v>
      </c>
      <c r="O33" s="340"/>
    </row>
    <row r="34" spans="1:16" ht="15" customHeight="1" x14ac:dyDescent="0.2">
      <c r="A34" s="142" t="s">
        <v>13</v>
      </c>
      <c r="B34" s="18">
        <v>10</v>
      </c>
      <c r="C34" s="71">
        <v>12</v>
      </c>
      <c r="D34" s="71">
        <v>12</v>
      </c>
      <c r="E34" s="94">
        <v>14</v>
      </c>
      <c r="F34" s="161">
        <v>15</v>
      </c>
      <c r="G34" s="71">
        <v>15</v>
      </c>
      <c r="H34" s="71">
        <v>16</v>
      </c>
      <c r="I34" s="241">
        <v>15</v>
      </c>
      <c r="J34" s="255">
        <v>15</v>
      </c>
      <c r="K34" s="241">
        <v>15</v>
      </c>
      <c r="L34" s="36">
        <f t="shared" si="3"/>
        <v>48</v>
      </c>
      <c r="M34" s="319">
        <f t="shared" si="4"/>
        <v>61</v>
      </c>
      <c r="N34" s="300">
        <f t="shared" si="5"/>
        <v>30</v>
      </c>
      <c r="O34" s="340"/>
    </row>
    <row r="35" spans="1:16" ht="15" customHeight="1" x14ac:dyDescent="0.2">
      <c r="A35" s="142" t="s">
        <v>12</v>
      </c>
      <c r="B35" s="18">
        <v>0</v>
      </c>
      <c r="C35" s="71">
        <v>2</v>
      </c>
      <c r="D35" s="71">
        <v>4</v>
      </c>
      <c r="E35" s="94">
        <v>1</v>
      </c>
      <c r="F35" s="71">
        <v>0</v>
      </c>
      <c r="G35" s="71">
        <v>0</v>
      </c>
      <c r="H35" s="71">
        <v>2</v>
      </c>
      <c r="I35" s="241">
        <v>21</v>
      </c>
      <c r="J35" s="255">
        <v>16</v>
      </c>
      <c r="K35" s="241">
        <v>2</v>
      </c>
      <c r="L35" s="36">
        <f t="shared" si="3"/>
        <v>7</v>
      </c>
      <c r="M35" s="319">
        <f t="shared" si="4"/>
        <v>23</v>
      </c>
      <c r="N35" s="300">
        <f t="shared" si="5"/>
        <v>18</v>
      </c>
      <c r="O35" s="340"/>
    </row>
    <row r="36" spans="1:16" ht="15" customHeight="1" x14ac:dyDescent="0.2">
      <c r="A36" s="142" t="s">
        <v>11</v>
      </c>
      <c r="B36" s="18">
        <v>0</v>
      </c>
      <c r="C36" s="71">
        <v>0</v>
      </c>
      <c r="D36" s="71">
        <v>4</v>
      </c>
      <c r="E36" s="17">
        <v>0</v>
      </c>
      <c r="F36" s="71">
        <v>0</v>
      </c>
      <c r="G36" s="71">
        <v>0</v>
      </c>
      <c r="H36" s="71">
        <v>0</v>
      </c>
      <c r="I36" s="241">
        <v>0</v>
      </c>
      <c r="J36" s="255">
        <v>0</v>
      </c>
      <c r="K36" s="241">
        <v>0</v>
      </c>
      <c r="L36" s="36">
        <f t="shared" si="3"/>
        <v>4</v>
      </c>
      <c r="M36" s="319">
        <f t="shared" si="4"/>
        <v>0</v>
      </c>
      <c r="N36" s="300">
        <f t="shared" si="5"/>
        <v>0</v>
      </c>
      <c r="O36" s="340"/>
    </row>
    <row r="37" spans="1:16" ht="15" customHeight="1" x14ac:dyDescent="0.2">
      <c r="A37" s="142" t="s">
        <v>10</v>
      </c>
      <c r="B37" s="25">
        <v>23</v>
      </c>
      <c r="C37" s="23">
        <v>18</v>
      </c>
      <c r="D37" s="23">
        <v>15</v>
      </c>
      <c r="E37" s="24">
        <v>21</v>
      </c>
      <c r="F37" s="23">
        <v>18</v>
      </c>
      <c r="G37" s="23">
        <v>23</v>
      </c>
      <c r="H37" s="23">
        <v>24</v>
      </c>
      <c r="I37" s="237">
        <v>29</v>
      </c>
      <c r="J37" s="220">
        <v>31</v>
      </c>
      <c r="K37" s="237">
        <v>20</v>
      </c>
      <c r="L37" s="28">
        <f t="shared" si="3"/>
        <v>77</v>
      </c>
      <c r="M37" s="315">
        <f t="shared" si="4"/>
        <v>94</v>
      </c>
      <c r="N37" s="296">
        <f t="shared" si="5"/>
        <v>51</v>
      </c>
      <c r="O37" s="340"/>
    </row>
    <row r="38" spans="1:16" ht="15" customHeight="1" x14ac:dyDescent="0.2">
      <c r="A38" s="144" t="s">
        <v>9</v>
      </c>
      <c r="B38" s="26">
        <v>395</v>
      </c>
      <c r="C38" s="30">
        <v>384</v>
      </c>
      <c r="D38" s="30">
        <f>SUM(D26:D37)</f>
        <v>380</v>
      </c>
      <c r="E38" s="90">
        <f>SUM(E26:E37)</f>
        <v>382</v>
      </c>
      <c r="F38" s="174">
        <v>375</v>
      </c>
      <c r="G38" s="114">
        <v>398</v>
      </c>
      <c r="H38" s="114">
        <v>399</v>
      </c>
      <c r="I38" s="238">
        <v>446</v>
      </c>
      <c r="J38" s="352">
        <v>445</v>
      </c>
      <c r="K38" s="238">
        <v>453</v>
      </c>
      <c r="L38" s="31">
        <f t="shared" si="3"/>
        <v>1541</v>
      </c>
      <c r="M38" s="316">
        <f t="shared" si="4"/>
        <v>1618</v>
      </c>
      <c r="N38" s="297">
        <f t="shared" si="5"/>
        <v>898</v>
      </c>
      <c r="O38" s="340"/>
    </row>
    <row r="39" spans="1:16" ht="15" customHeight="1" x14ac:dyDescent="0.2">
      <c r="A39" s="145"/>
      <c r="B39" s="97"/>
      <c r="C39" s="74"/>
      <c r="D39" s="74"/>
      <c r="E39" s="98"/>
      <c r="F39" s="74"/>
      <c r="G39" s="74"/>
      <c r="H39" s="74"/>
      <c r="I39" s="243"/>
      <c r="J39" s="265"/>
      <c r="K39" s="243"/>
      <c r="L39" s="99"/>
      <c r="M39" s="321"/>
      <c r="N39" s="302"/>
      <c r="O39" s="340"/>
    </row>
    <row r="40" spans="1:16" ht="15" customHeight="1" thickBot="1" x14ac:dyDescent="0.25">
      <c r="A40" s="141" t="s">
        <v>5</v>
      </c>
      <c r="B40" s="37">
        <v>334</v>
      </c>
      <c r="C40" s="38">
        <v>345</v>
      </c>
      <c r="D40" s="38">
        <v>374</v>
      </c>
      <c r="E40" s="100">
        <v>365</v>
      </c>
      <c r="F40" s="177">
        <v>392</v>
      </c>
      <c r="G40" s="246">
        <v>295</v>
      </c>
      <c r="H40" s="246">
        <v>380</v>
      </c>
      <c r="I40" s="245">
        <v>252</v>
      </c>
      <c r="J40" s="353">
        <v>256</v>
      </c>
      <c r="K40" s="245">
        <v>264</v>
      </c>
      <c r="L40" s="39">
        <f>B40+C40+D40+E40</f>
        <v>1418</v>
      </c>
      <c r="M40" s="322">
        <f>F40+G40+H40+I40</f>
        <v>1319</v>
      </c>
      <c r="N40" s="303">
        <f>J40+K40</f>
        <v>520</v>
      </c>
      <c r="O40" s="340"/>
    </row>
    <row r="41" spans="1:16" ht="15" customHeight="1" thickTop="1" thickBot="1" x14ac:dyDescent="0.25">
      <c r="A41" s="141" t="s">
        <v>8</v>
      </c>
      <c r="B41" s="40">
        <v>334</v>
      </c>
      <c r="C41" s="41">
        <f>C40+C35</f>
        <v>347</v>
      </c>
      <c r="D41" s="41">
        <f>D40+D35</f>
        <v>378</v>
      </c>
      <c r="E41" s="42">
        <f>E40+E35</f>
        <v>366</v>
      </c>
      <c r="F41" s="41">
        <v>392</v>
      </c>
      <c r="G41" s="247">
        <v>295</v>
      </c>
      <c r="H41" s="247">
        <v>382</v>
      </c>
      <c r="I41" s="337">
        <f>I40+I35</f>
        <v>273</v>
      </c>
      <c r="J41" s="41">
        <f>J40+J35</f>
        <v>272</v>
      </c>
      <c r="K41" s="42">
        <v>266</v>
      </c>
      <c r="L41" s="43">
        <f>B41+C41+D41+E41</f>
        <v>1425</v>
      </c>
      <c r="M41" s="323">
        <f>F41+G41+H41+I41</f>
        <v>1342</v>
      </c>
      <c r="N41" s="304">
        <f>J41+K41</f>
        <v>538</v>
      </c>
      <c r="O41" s="340"/>
    </row>
    <row r="42" spans="1:16" ht="15" customHeight="1" thickTop="1" x14ac:dyDescent="0.2">
      <c r="A42" s="144" t="s">
        <v>7</v>
      </c>
      <c r="B42" s="7">
        <v>0.47</v>
      </c>
      <c r="C42" s="6">
        <f t="shared" ref="C42:G42" si="6">C40/C22</f>
        <v>0.4859154929577465</v>
      </c>
      <c r="D42" s="6">
        <f t="shared" si="6"/>
        <v>0.51944444444444449</v>
      </c>
      <c r="E42" s="5">
        <f t="shared" si="6"/>
        <v>0.49659863945578231</v>
      </c>
      <c r="F42" s="6">
        <f t="shared" si="6"/>
        <v>0.519205298013245</v>
      </c>
      <c r="G42" s="6">
        <f t="shared" si="6"/>
        <v>0.43065693430656932</v>
      </c>
      <c r="H42" s="6">
        <f t="shared" ref="H42" si="7">H40/H22</f>
        <v>0.49543676662320729</v>
      </c>
      <c r="I42" s="333">
        <f t="shared" ref="I42:N42" si="8">I40/I22</f>
        <v>0.37113402061855671</v>
      </c>
      <c r="J42" s="6">
        <f t="shared" si="8"/>
        <v>0.36209335219236211</v>
      </c>
      <c r="K42" s="5">
        <f t="shared" si="8"/>
        <v>0.36871508379888268</v>
      </c>
      <c r="L42" s="4">
        <f t="shared" si="8"/>
        <v>0.49356073790462929</v>
      </c>
      <c r="M42" s="324">
        <f t="shared" si="8"/>
        <v>0.45703395703395705</v>
      </c>
      <c r="N42" s="305">
        <f t="shared" si="8"/>
        <v>0.36542515811665494</v>
      </c>
      <c r="O42" s="340"/>
    </row>
    <row r="43" spans="1:16" ht="15" customHeight="1" x14ac:dyDescent="0.2">
      <c r="A43" s="144" t="s">
        <v>6</v>
      </c>
      <c r="B43" s="3">
        <v>0.47</v>
      </c>
      <c r="C43" s="72">
        <f t="shared" ref="C43:G43" si="9">C41/C22</f>
        <v>0.4887323943661972</v>
      </c>
      <c r="D43" s="72">
        <f t="shared" si="9"/>
        <v>0.52500000000000002</v>
      </c>
      <c r="E43" s="2">
        <f t="shared" si="9"/>
        <v>0.49795918367346936</v>
      </c>
      <c r="F43" s="72">
        <f t="shared" si="9"/>
        <v>0.519205298013245</v>
      </c>
      <c r="G43" s="72">
        <f t="shared" si="9"/>
        <v>0.43065693430656932</v>
      </c>
      <c r="H43" s="72">
        <f t="shared" ref="H43" si="10">H41/H22</f>
        <v>0.49804432855280312</v>
      </c>
      <c r="I43" s="334">
        <f t="shared" ref="I43:N43" si="11">I41/I22</f>
        <v>0.40206185567010311</v>
      </c>
      <c r="J43" s="72">
        <f t="shared" si="11"/>
        <v>0.38472418670438474</v>
      </c>
      <c r="K43" s="2">
        <f t="shared" si="11"/>
        <v>0.37150837988826818</v>
      </c>
      <c r="L43" s="1">
        <f t="shared" si="11"/>
        <v>0.49599721545422903</v>
      </c>
      <c r="M43" s="325">
        <f t="shared" si="11"/>
        <v>0.46500346500346501</v>
      </c>
      <c r="N43" s="306">
        <f t="shared" si="11"/>
        <v>0.37807449051300068</v>
      </c>
      <c r="O43" s="340"/>
    </row>
    <row r="44" spans="1:16" ht="15" customHeight="1" x14ac:dyDescent="0.2">
      <c r="A44" s="144" t="s">
        <v>5</v>
      </c>
      <c r="B44" s="18">
        <v>334</v>
      </c>
      <c r="C44" s="71">
        <f>C40</f>
        <v>345</v>
      </c>
      <c r="D44" s="71">
        <f>D40</f>
        <v>374</v>
      </c>
      <c r="E44" s="17">
        <f>E40</f>
        <v>365</v>
      </c>
      <c r="F44" s="71">
        <v>392</v>
      </c>
      <c r="G44" s="127">
        <f>G40</f>
        <v>295</v>
      </c>
      <c r="H44" s="127">
        <f>H40</f>
        <v>380</v>
      </c>
      <c r="I44" s="335">
        <f>I40</f>
        <v>252</v>
      </c>
      <c r="J44" s="222">
        <f>J40</f>
        <v>256</v>
      </c>
      <c r="K44" s="250">
        <f>K40</f>
        <v>264</v>
      </c>
      <c r="L44" s="44">
        <f>B44+C44+D44+E44</f>
        <v>1418</v>
      </c>
      <c r="M44" s="326">
        <f>F44+G44+H44+I44</f>
        <v>1319</v>
      </c>
      <c r="N44" s="307">
        <f t="shared" ref="N44:N48" si="12">J44+K44</f>
        <v>520</v>
      </c>
      <c r="O44" s="340"/>
    </row>
    <row r="45" spans="1:16" ht="15" customHeight="1" x14ac:dyDescent="0.2">
      <c r="A45" s="141" t="s">
        <v>4</v>
      </c>
      <c r="B45" s="25">
        <v>87</v>
      </c>
      <c r="C45" s="23">
        <v>95</v>
      </c>
      <c r="D45" s="23">
        <v>89</v>
      </c>
      <c r="E45" s="24">
        <v>95</v>
      </c>
      <c r="F45" s="23">
        <v>102</v>
      </c>
      <c r="G45" s="23">
        <v>76</v>
      </c>
      <c r="H45" s="23">
        <v>106</v>
      </c>
      <c r="I45" s="237">
        <v>80</v>
      </c>
      <c r="J45" s="220">
        <v>75</v>
      </c>
      <c r="K45" s="237">
        <v>68</v>
      </c>
      <c r="L45" s="28">
        <f t="shared" ref="L45:L48" si="13">B45+C45+D45+E45</f>
        <v>366</v>
      </c>
      <c r="M45" s="315">
        <f>F45+G45+H45+I45</f>
        <v>364</v>
      </c>
      <c r="N45" s="296">
        <f t="shared" si="12"/>
        <v>143</v>
      </c>
      <c r="O45" s="340"/>
    </row>
    <row r="46" spans="1:16" ht="15" customHeight="1" thickBot="1" x14ac:dyDescent="0.25">
      <c r="A46" s="141" t="s">
        <v>3</v>
      </c>
      <c r="B46" s="45">
        <v>247</v>
      </c>
      <c r="C46" s="46">
        <v>250</v>
      </c>
      <c r="D46" s="46">
        <v>285</v>
      </c>
      <c r="E46" s="47">
        <v>270</v>
      </c>
      <c r="F46" s="46">
        <v>290</v>
      </c>
      <c r="G46" s="46">
        <v>219</v>
      </c>
      <c r="H46" s="46">
        <v>274</v>
      </c>
      <c r="I46" s="251">
        <v>172</v>
      </c>
      <c r="J46" s="354">
        <v>181</v>
      </c>
      <c r="K46" s="251">
        <v>196</v>
      </c>
      <c r="L46" s="165">
        <f t="shared" si="13"/>
        <v>1052</v>
      </c>
      <c r="M46" s="327">
        <f>F46+G46+H46+I46</f>
        <v>955</v>
      </c>
      <c r="N46" s="308">
        <f t="shared" si="12"/>
        <v>377</v>
      </c>
      <c r="O46" s="340"/>
    </row>
    <row r="47" spans="1:16" ht="15" customHeight="1" thickTop="1" x14ac:dyDescent="0.2">
      <c r="A47" s="141" t="s">
        <v>2</v>
      </c>
      <c r="B47" s="48">
        <v>12</v>
      </c>
      <c r="C47" s="49">
        <v>0</v>
      </c>
      <c r="D47" s="49">
        <v>24</v>
      </c>
      <c r="E47" s="50">
        <v>0</v>
      </c>
      <c r="F47" s="49">
        <v>20</v>
      </c>
      <c r="G47" s="49">
        <v>0</v>
      </c>
      <c r="H47" s="49">
        <v>20</v>
      </c>
      <c r="I47" s="252">
        <v>0</v>
      </c>
      <c r="J47" s="355">
        <v>20</v>
      </c>
      <c r="K47" s="252">
        <v>0</v>
      </c>
      <c r="L47" s="51">
        <f t="shared" si="13"/>
        <v>36</v>
      </c>
      <c r="M47" s="328">
        <f>F47+G47+H47+I47</f>
        <v>40</v>
      </c>
      <c r="N47" s="309">
        <f t="shared" si="12"/>
        <v>20</v>
      </c>
      <c r="O47" s="340"/>
    </row>
    <row r="48" spans="1:16" ht="15" customHeight="1" thickBot="1" x14ac:dyDescent="0.25">
      <c r="A48" s="141" t="s">
        <v>1</v>
      </c>
      <c r="B48" s="45">
        <v>235</v>
      </c>
      <c r="C48" s="46">
        <v>250</v>
      </c>
      <c r="D48" s="46">
        <v>261</v>
      </c>
      <c r="E48" s="47">
        <v>270</v>
      </c>
      <c r="F48" s="46">
        <v>270</v>
      </c>
      <c r="G48" s="46">
        <v>219</v>
      </c>
      <c r="H48" s="46">
        <v>254</v>
      </c>
      <c r="I48" s="251">
        <v>172</v>
      </c>
      <c r="J48" s="354">
        <v>161</v>
      </c>
      <c r="K48" s="251">
        <v>196</v>
      </c>
      <c r="L48" s="165">
        <f t="shared" si="13"/>
        <v>1016</v>
      </c>
      <c r="M48" s="327">
        <f>F48+G48+H48+I48</f>
        <v>915</v>
      </c>
      <c r="N48" s="308">
        <f t="shared" si="12"/>
        <v>357</v>
      </c>
      <c r="O48" s="340"/>
      <c r="P48" s="63"/>
    </row>
    <row r="49" spans="1:15" ht="15" customHeight="1" thickTop="1" x14ac:dyDescent="0.2">
      <c r="A49" s="125" t="s">
        <v>0</v>
      </c>
      <c r="B49" s="68">
        <v>0.88</v>
      </c>
      <c r="C49" s="67">
        <v>0.95</v>
      </c>
      <c r="D49" s="67">
        <v>1</v>
      </c>
      <c r="E49" s="179">
        <v>1.06</v>
      </c>
      <c r="F49" s="67">
        <v>1.0900000000000001</v>
      </c>
      <c r="G49" s="249">
        <v>0.9</v>
      </c>
      <c r="H49" s="249">
        <v>1.08</v>
      </c>
      <c r="I49" s="269">
        <v>0.76</v>
      </c>
      <c r="J49" s="356">
        <v>0.72</v>
      </c>
      <c r="K49" s="331">
        <v>0.88</v>
      </c>
      <c r="L49" s="69">
        <v>3.88</v>
      </c>
      <c r="M49" s="329">
        <v>3.85</v>
      </c>
      <c r="N49" s="360">
        <v>1.61</v>
      </c>
      <c r="O49" s="340"/>
    </row>
    <row r="50" spans="1:15" ht="15" customHeight="1" x14ac:dyDescent="0.2">
      <c r="A50" s="141" t="s">
        <v>153</v>
      </c>
      <c r="B50" s="15"/>
      <c r="C50" s="143"/>
      <c r="D50" s="143"/>
      <c r="E50" s="16"/>
      <c r="F50" s="143"/>
      <c r="G50" s="143"/>
      <c r="H50" s="143"/>
      <c r="I50" s="270"/>
      <c r="J50" s="254"/>
      <c r="K50" s="270"/>
      <c r="L50" s="73"/>
      <c r="M50" s="73"/>
      <c r="N50" s="310"/>
      <c r="O50" s="340"/>
    </row>
    <row r="51" spans="1:15" ht="15" customHeight="1" x14ac:dyDescent="0.2">
      <c r="A51" s="141" t="s">
        <v>154</v>
      </c>
      <c r="B51" s="66">
        <v>266558</v>
      </c>
      <c r="C51" s="133">
        <v>263809</v>
      </c>
      <c r="D51" s="133">
        <v>259498</v>
      </c>
      <c r="E51" s="65">
        <v>252610</v>
      </c>
      <c r="F51" s="133">
        <v>246252</v>
      </c>
      <c r="G51" s="248">
        <v>243007</v>
      </c>
      <c r="H51" s="248">
        <v>235829</v>
      </c>
      <c r="I51" s="336">
        <v>224712</v>
      </c>
      <c r="J51" s="271">
        <v>222295</v>
      </c>
      <c r="K51" s="357">
        <v>221438</v>
      </c>
      <c r="L51" s="101">
        <v>260600</v>
      </c>
      <c r="M51" s="101">
        <v>237396</v>
      </c>
      <c r="N51" s="311">
        <v>221866</v>
      </c>
      <c r="O51" s="340"/>
    </row>
    <row r="52" spans="1:15" ht="15" customHeight="1" x14ac:dyDescent="0.2">
      <c r="A52" s="141" t="s">
        <v>155</v>
      </c>
      <c r="B52" s="66">
        <v>267699</v>
      </c>
      <c r="C52" s="133">
        <v>264929</v>
      </c>
      <c r="D52" s="133">
        <v>260661</v>
      </c>
      <c r="E52" s="65">
        <v>253463</v>
      </c>
      <c r="F52" s="133">
        <v>246934</v>
      </c>
      <c r="G52" s="133">
        <v>243465</v>
      </c>
      <c r="H52" s="133">
        <v>236313</v>
      </c>
      <c r="I52" s="272">
        <v>225211</v>
      </c>
      <c r="J52" s="350">
        <v>222742</v>
      </c>
      <c r="K52" s="272">
        <v>221693</v>
      </c>
      <c r="L52" s="101">
        <v>261669</v>
      </c>
      <c r="M52" s="101">
        <v>237931</v>
      </c>
      <c r="N52" s="311">
        <v>222218</v>
      </c>
      <c r="O52" s="340"/>
    </row>
    <row r="53" spans="1:15" ht="15" customHeight="1" thickBot="1" x14ac:dyDescent="0.25">
      <c r="A53" s="146"/>
      <c r="B53" s="147"/>
      <c r="C53" s="148"/>
      <c r="D53" s="148"/>
      <c r="E53" s="149"/>
      <c r="F53" s="147"/>
      <c r="G53" s="148"/>
      <c r="H53" s="148"/>
      <c r="I53" s="149"/>
      <c r="J53" s="148"/>
      <c r="K53" s="149"/>
      <c r="L53" s="150"/>
      <c r="M53" s="150"/>
      <c r="N53" s="312"/>
      <c r="O53" s="340"/>
    </row>
    <row r="54" spans="1:15" ht="6.75" customHeight="1" x14ac:dyDescent="0.2">
      <c r="A54" s="134"/>
      <c r="B54" s="102"/>
      <c r="C54" s="102"/>
      <c r="D54" s="102"/>
      <c r="E54" s="102"/>
      <c r="F54" s="102"/>
      <c r="G54" s="102"/>
      <c r="H54" s="102"/>
      <c r="I54" s="102"/>
      <c r="J54" s="102"/>
      <c r="K54" s="102"/>
      <c r="L54" s="102"/>
      <c r="M54" s="330" t="s">
        <v>259</v>
      </c>
      <c r="N54" s="136"/>
    </row>
    <row r="55" spans="1:15" ht="15.75" customHeight="1" x14ac:dyDescent="0.2">
      <c r="A55" s="86"/>
      <c r="B55" s="86"/>
      <c r="L55" s="86"/>
      <c r="M55" s="86"/>
      <c r="N55" s="86"/>
    </row>
    <row r="56" spans="1:15" ht="15.75" customHeight="1" x14ac:dyDescent="0.2"/>
    <row r="57" spans="1:15" ht="15.75" customHeight="1" x14ac:dyDescent="0.2"/>
    <row r="58" spans="1:15" ht="15.75" customHeight="1" x14ac:dyDescent="0.2">
      <c r="B58" s="63"/>
      <c r="C58" s="63"/>
      <c r="D58" s="63"/>
      <c r="E58" s="63"/>
      <c r="F58" s="63"/>
      <c r="G58" s="63"/>
      <c r="H58" s="63"/>
      <c r="I58" s="63"/>
      <c r="J58" s="63"/>
      <c r="K58" s="63"/>
      <c r="L58" s="63"/>
      <c r="M58" s="63"/>
      <c r="N58" s="63"/>
    </row>
    <row r="59" spans="1:15" ht="15.75" customHeight="1" x14ac:dyDescent="0.2"/>
    <row r="60" spans="1:15" ht="15.75" customHeight="1" x14ac:dyDescent="0.2"/>
    <row r="61" spans="1:15" ht="15.75" customHeight="1" x14ac:dyDescent="0.2"/>
    <row r="62" spans="1:15" ht="15.75" customHeight="1" x14ac:dyDescent="0.2"/>
    <row r="63" spans="1:15" ht="15.75" customHeight="1" x14ac:dyDescent="0.2"/>
    <row r="64" spans="1:15"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sheetData>
  <mergeCells count="1">
    <mergeCell ref="A2:N2"/>
  </mergeCells>
  <pageMargins left="0.75" right="0.75" top="1" bottom="1" header="0.5" footer="0.5"/>
  <pageSetup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
  <sheetViews>
    <sheetView showRuler="0" view="pageBreakPreview" zoomScaleNormal="100" zoomScaleSheetLayoutView="100" workbookViewId="0">
      <pane xSplit="1" ySplit="3" topLeftCell="D4" activePane="bottomRight" state="frozen"/>
      <selection activeCell="O55" sqref="O55"/>
      <selection pane="topRight" activeCell="O55" sqref="O55"/>
      <selection pane="bottomLeft" activeCell="O55" sqref="O55"/>
      <selection pane="bottomRight"/>
    </sheetView>
  </sheetViews>
  <sheetFormatPr defaultColWidth="13.5703125" defaultRowHeight="12.75" x14ac:dyDescent="0.2"/>
  <cols>
    <col min="1" max="1" width="57.85546875" style="77" customWidth="1"/>
    <col min="2" max="5" width="12.5703125" style="77" customWidth="1"/>
    <col min="6" max="6" width="12.5703125" style="152" customWidth="1"/>
    <col min="7" max="7" width="12.5703125" style="77" customWidth="1"/>
    <col min="8" max="10" width="12.5703125" style="180" customWidth="1"/>
    <col min="11" max="11" width="12.5703125" style="163" customWidth="1"/>
    <col min="12" max="16384" width="13.5703125" style="77"/>
  </cols>
  <sheetData>
    <row r="1" spans="1:11" ht="48.75" customHeight="1" x14ac:dyDescent="0.2">
      <c r="A1" s="12" t="s">
        <v>41</v>
      </c>
    </row>
    <row r="2" spans="1:11" ht="18.75" customHeight="1" x14ac:dyDescent="0.3">
      <c r="A2" s="11" t="s">
        <v>70</v>
      </c>
      <c r="B2" s="9"/>
      <c r="C2" s="9"/>
      <c r="D2" s="9"/>
      <c r="E2" s="9"/>
      <c r="F2" s="154"/>
      <c r="G2" s="10"/>
      <c r="H2" s="10"/>
      <c r="I2" s="10"/>
      <c r="J2" s="154"/>
      <c r="K2" s="341"/>
    </row>
    <row r="3" spans="1:11" ht="24.75" customHeight="1" x14ac:dyDescent="0.2">
      <c r="A3" s="8" t="s">
        <v>69</v>
      </c>
      <c r="B3" s="76" t="s">
        <v>39</v>
      </c>
      <c r="C3" s="60" t="s">
        <v>136</v>
      </c>
      <c r="D3" s="60" t="s">
        <v>142</v>
      </c>
      <c r="E3" s="60" t="s">
        <v>151</v>
      </c>
      <c r="F3" s="155" t="s">
        <v>189</v>
      </c>
      <c r="G3" s="153" t="s">
        <v>198</v>
      </c>
      <c r="H3" s="153" t="s">
        <v>230</v>
      </c>
      <c r="I3" s="153" t="s">
        <v>232</v>
      </c>
      <c r="J3" s="349" t="s">
        <v>260</v>
      </c>
      <c r="K3" s="342" t="s">
        <v>285</v>
      </c>
    </row>
    <row r="4" spans="1:11" ht="15" customHeight="1" x14ac:dyDescent="0.2">
      <c r="A4" s="57" t="s">
        <v>68</v>
      </c>
      <c r="B4" s="88"/>
      <c r="C4" s="163"/>
      <c r="D4" s="163"/>
      <c r="E4" s="168"/>
      <c r="F4" s="163"/>
      <c r="G4" s="163"/>
      <c r="H4" s="163"/>
      <c r="I4" s="168"/>
      <c r="J4" s="163"/>
      <c r="K4" s="168"/>
    </row>
    <row r="5" spans="1:11" ht="15" customHeight="1" x14ac:dyDescent="0.2">
      <c r="A5" s="58" t="s">
        <v>67</v>
      </c>
      <c r="B5" s="104">
        <v>498</v>
      </c>
      <c r="C5" s="143">
        <v>532</v>
      </c>
      <c r="D5" s="143">
        <v>596</v>
      </c>
      <c r="E5" s="214">
        <v>2333</v>
      </c>
      <c r="F5" s="143">
        <v>523</v>
      </c>
      <c r="G5" s="143">
        <v>380</v>
      </c>
      <c r="H5" s="143">
        <v>493</v>
      </c>
      <c r="I5" s="291">
        <v>750</v>
      </c>
      <c r="J5" s="359">
        <v>1105</v>
      </c>
      <c r="K5" s="214">
        <v>436</v>
      </c>
    </row>
    <row r="6" spans="1:11" ht="15" customHeight="1" x14ac:dyDescent="0.2">
      <c r="A6" s="58" t="s">
        <v>157</v>
      </c>
      <c r="B6" s="106">
        <v>472</v>
      </c>
      <c r="C6" s="71">
        <v>620</v>
      </c>
      <c r="D6" s="71">
        <v>856</v>
      </c>
      <c r="E6" s="190">
        <v>1011</v>
      </c>
      <c r="F6" s="71">
        <v>677</v>
      </c>
      <c r="G6" s="127">
        <v>948</v>
      </c>
      <c r="H6" s="127">
        <v>1365</v>
      </c>
      <c r="I6" s="181">
        <v>1879</v>
      </c>
      <c r="J6" s="127">
        <v>5730</v>
      </c>
      <c r="K6" s="181">
        <v>5570</v>
      </c>
    </row>
    <row r="7" spans="1:11" ht="15" customHeight="1" x14ac:dyDescent="0.2">
      <c r="A7" s="58" t="s">
        <v>66</v>
      </c>
      <c r="B7" s="105">
        <v>24835</v>
      </c>
      <c r="C7" s="127">
        <v>23810</v>
      </c>
      <c r="D7" s="127">
        <v>22864</v>
      </c>
      <c r="E7" s="181">
        <v>23153</v>
      </c>
      <c r="F7" s="127">
        <v>24971</v>
      </c>
      <c r="G7" s="127">
        <v>19714</v>
      </c>
      <c r="H7" s="127">
        <v>21020</v>
      </c>
      <c r="I7" s="181">
        <v>19501</v>
      </c>
      <c r="J7" s="127">
        <v>21440</v>
      </c>
      <c r="K7" s="181">
        <v>19992</v>
      </c>
    </row>
    <row r="8" spans="1:11" ht="15" customHeight="1" x14ac:dyDescent="0.2">
      <c r="A8" s="58" t="s">
        <v>65</v>
      </c>
      <c r="B8" s="105">
        <v>20657</v>
      </c>
      <c r="C8" s="127">
        <v>21199</v>
      </c>
      <c r="D8" s="127">
        <v>22026</v>
      </c>
      <c r="E8" s="181">
        <v>21884</v>
      </c>
      <c r="F8" s="127">
        <v>23927</v>
      </c>
      <c r="G8" s="127">
        <v>23398</v>
      </c>
      <c r="H8" s="127">
        <v>21542</v>
      </c>
      <c r="I8" s="181">
        <v>21969</v>
      </c>
      <c r="J8" s="127">
        <v>25090</v>
      </c>
      <c r="K8" s="181">
        <v>27182</v>
      </c>
    </row>
    <row r="9" spans="1:11" ht="15" customHeight="1" x14ac:dyDescent="0.2">
      <c r="A9" s="58" t="s">
        <v>64</v>
      </c>
      <c r="B9" s="105">
        <v>10515</v>
      </c>
      <c r="C9" s="127">
        <v>10955</v>
      </c>
      <c r="D9" s="127">
        <v>11184</v>
      </c>
      <c r="E9" s="181">
        <v>9560</v>
      </c>
      <c r="F9" s="127">
        <v>10267</v>
      </c>
      <c r="G9" s="127">
        <v>9930</v>
      </c>
      <c r="H9" s="127">
        <v>9859</v>
      </c>
      <c r="I9" s="181">
        <v>9675</v>
      </c>
      <c r="J9" s="127">
        <v>7251</v>
      </c>
      <c r="K9" s="181">
        <v>9422</v>
      </c>
    </row>
    <row r="10" spans="1:11" ht="15" customHeight="1" x14ac:dyDescent="0.2">
      <c r="A10" s="58" t="s">
        <v>63</v>
      </c>
      <c r="B10" s="105">
        <v>2506</v>
      </c>
      <c r="C10" s="127">
        <v>2375</v>
      </c>
      <c r="D10" s="127">
        <v>2251</v>
      </c>
      <c r="E10" s="181">
        <v>2103</v>
      </c>
      <c r="F10" s="127">
        <v>1965</v>
      </c>
      <c r="G10" s="127">
        <v>1849</v>
      </c>
      <c r="H10" s="127">
        <v>1747</v>
      </c>
      <c r="I10" s="181">
        <v>1595</v>
      </c>
      <c r="J10" s="127">
        <v>1634</v>
      </c>
      <c r="K10" s="181">
        <v>1608</v>
      </c>
    </row>
    <row r="11" spans="1:11" ht="15" customHeight="1" x14ac:dyDescent="0.2">
      <c r="A11" s="58" t="s">
        <v>62</v>
      </c>
      <c r="B11" s="105">
        <v>735</v>
      </c>
      <c r="C11" s="127">
        <v>626</v>
      </c>
      <c r="D11" s="127">
        <v>786</v>
      </c>
      <c r="E11" s="190">
        <v>760</v>
      </c>
      <c r="F11" s="127">
        <v>597</v>
      </c>
      <c r="G11" s="127">
        <v>902</v>
      </c>
      <c r="H11" s="127">
        <v>1038</v>
      </c>
      <c r="I11" s="181">
        <v>1395</v>
      </c>
      <c r="J11" s="127">
        <v>1124</v>
      </c>
      <c r="K11" s="181">
        <v>1128</v>
      </c>
    </row>
    <row r="12" spans="1:11" ht="15" customHeight="1" x14ac:dyDescent="0.2">
      <c r="A12" s="58" t="s">
        <v>61</v>
      </c>
      <c r="B12" s="106">
        <v>251</v>
      </c>
      <c r="C12" s="71">
        <v>259</v>
      </c>
      <c r="D12" s="71">
        <v>261</v>
      </c>
      <c r="E12" s="190">
        <v>281</v>
      </c>
      <c r="F12" s="71">
        <v>308</v>
      </c>
      <c r="G12" s="71">
        <v>325</v>
      </c>
      <c r="H12" s="71">
        <v>338</v>
      </c>
      <c r="I12" s="182">
        <v>339</v>
      </c>
      <c r="J12" s="71">
        <v>339</v>
      </c>
      <c r="K12" s="182">
        <v>356</v>
      </c>
    </row>
    <row r="13" spans="1:11" ht="15" customHeight="1" x14ac:dyDescent="0.2">
      <c r="A13" s="58" t="s">
        <v>60</v>
      </c>
      <c r="B13" s="105">
        <v>2370</v>
      </c>
      <c r="C13" s="127">
        <v>2485</v>
      </c>
      <c r="D13" s="127">
        <v>2485</v>
      </c>
      <c r="E13" s="190">
        <v>2485</v>
      </c>
      <c r="F13" s="127">
        <v>2485</v>
      </c>
      <c r="G13" s="127">
        <v>2485</v>
      </c>
      <c r="H13" s="127">
        <v>2485</v>
      </c>
      <c r="I13" s="181">
        <v>2510</v>
      </c>
      <c r="J13" s="127">
        <v>2509</v>
      </c>
      <c r="K13" s="181">
        <v>2509</v>
      </c>
    </row>
    <row r="14" spans="1:11" ht="15" customHeight="1" x14ac:dyDescent="0.2">
      <c r="A14" s="58" t="s">
        <v>59</v>
      </c>
      <c r="B14" s="106">
        <v>275</v>
      </c>
      <c r="C14" s="71">
        <v>403</v>
      </c>
      <c r="D14" s="71">
        <v>391</v>
      </c>
      <c r="E14" s="190">
        <v>491</v>
      </c>
      <c r="F14" s="71">
        <v>476</v>
      </c>
      <c r="G14" s="71">
        <v>461</v>
      </c>
      <c r="H14" s="71">
        <v>446</v>
      </c>
      <c r="I14" s="182">
        <v>433</v>
      </c>
      <c r="J14" s="71">
        <v>419</v>
      </c>
      <c r="K14" s="182">
        <v>405</v>
      </c>
    </row>
    <row r="15" spans="1:11" ht="15" customHeight="1" x14ac:dyDescent="0.2">
      <c r="A15" s="58" t="s">
        <v>58</v>
      </c>
      <c r="B15" s="64">
        <v>1073</v>
      </c>
      <c r="C15" s="20">
        <v>1089</v>
      </c>
      <c r="D15" s="20">
        <v>1006</v>
      </c>
      <c r="E15" s="183">
        <v>942</v>
      </c>
      <c r="F15" s="20">
        <v>1322</v>
      </c>
      <c r="G15" s="20">
        <v>1198</v>
      </c>
      <c r="H15" s="20">
        <v>1374</v>
      </c>
      <c r="I15" s="183">
        <v>1370</v>
      </c>
      <c r="J15" s="20">
        <v>1215</v>
      </c>
      <c r="K15" s="183">
        <v>1763</v>
      </c>
    </row>
    <row r="16" spans="1:11" ht="15" customHeight="1" thickBot="1" x14ac:dyDescent="0.25">
      <c r="A16" s="59" t="s">
        <v>57</v>
      </c>
      <c r="B16" s="107">
        <v>64187</v>
      </c>
      <c r="C16" s="21">
        <f>SUM(C5:C15)</f>
        <v>64353</v>
      </c>
      <c r="D16" s="21">
        <f>SUM(D5:D15)</f>
        <v>64706</v>
      </c>
      <c r="E16" s="184">
        <f>SUM(E5:E15)</f>
        <v>65003</v>
      </c>
      <c r="F16" s="21">
        <v>67518</v>
      </c>
      <c r="G16" s="21">
        <v>61590</v>
      </c>
      <c r="H16" s="21">
        <v>61707</v>
      </c>
      <c r="I16" s="184">
        <v>61416</v>
      </c>
      <c r="J16" s="21">
        <v>67856</v>
      </c>
      <c r="K16" s="184">
        <v>70371</v>
      </c>
    </row>
    <row r="17" spans="1:11" ht="15" customHeight="1" thickTop="1" x14ac:dyDescent="0.2">
      <c r="A17" s="103"/>
      <c r="B17" s="108"/>
      <c r="C17" s="109"/>
      <c r="D17" s="109"/>
      <c r="E17" s="185"/>
      <c r="F17" s="109"/>
      <c r="G17" s="109"/>
      <c r="H17" s="109"/>
      <c r="I17" s="185"/>
      <c r="J17" s="109"/>
      <c r="K17" s="185"/>
    </row>
    <row r="18" spans="1:11" ht="15" customHeight="1" x14ac:dyDescent="0.2">
      <c r="A18" s="57" t="s">
        <v>56</v>
      </c>
      <c r="B18" s="110"/>
      <c r="C18" s="70"/>
      <c r="D18" s="70"/>
      <c r="E18" s="172"/>
      <c r="F18" s="70"/>
      <c r="G18" s="70"/>
      <c r="H18" s="70"/>
      <c r="I18" s="172"/>
      <c r="J18" s="70"/>
      <c r="K18" s="172"/>
    </row>
    <row r="19" spans="1:11" ht="15" customHeight="1" x14ac:dyDescent="0.2">
      <c r="A19" s="58" t="s">
        <v>55</v>
      </c>
      <c r="B19" s="110"/>
      <c r="C19" s="70"/>
      <c r="D19" s="70"/>
      <c r="E19" s="172"/>
      <c r="F19" s="70"/>
      <c r="G19" s="70"/>
      <c r="H19" s="70"/>
      <c r="I19" s="172"/>
      <c r="J19" s="70"/>
      <c r="K19" s="172"/>
    </row>
    <row r="20" spans="1:11" ht="15" customHeight="1" x14ac:dyDescent="0.2">
      <c r="A20" s="58" t="s">
        <v>54</v>
      </c>
      <c r="B20" s="111">
        <v>42902</v>
      </c>
      <c r="C20" s="160">
        <v>42664</v>
      </c>
      <c r="D20" s="160">
        <v>43074</v>
      </c>
      <c r="E20" s="186">
        <v>45313</v>
      </c>
      <c r="F20" s="160">
        <v>46328</v>
      </c>
      <c r="G20" s="160">
        <v>40289</v>
      </c>
      <c r="H20" s="160">
        <v>40382</v>
      </c>
      <c r="I20" s="186">
        <v>38606</v>
      </c>
      <c r="J20" s="160">
        <v>42146</v>
      </c>
      <c r="K20" s="186">
        <v>43667</v>
      </c>
    </row>
    <row r="21" spans="1:11" ht="15" customHeight="1" x14ac:dyDescent="0.2">
      <c r="A21" s="58" t="s">
        <v>53</v>
      </c>
      <c r="B21" s="105">
        <v>8947</v>
      </c>
      <c r="C21" s="127">
        <v>9959</v>
      </c>
      <c r="D21" s="127">
        <v>10534</v>
      </c>
      <c r="E21" s="181">
        <v>10117</v>
      </c>
      <c r="F21" s="127">
        <v>10600</v>
      </c>
      <c r="G21" s="127">
        <v>10629</v>
      </c>
      <c r="H21" s="127">
        <v>11183</v>
      </c>
      <c r="I21" s="181">
        <v>12849</v>
      </c>
      <c r="J21" s="127">
        <v>15960</v>
      </c>
      <c r="K21" s="181">
        <v>15671</v>
      </c>
    </row>
    <row r="22" spans="1:11" ht="15" customHeight="1" x14ac:dyDescent="0.2">
      <c r="A22" s="58" t="s">
        <v>52</v>
      </c>
      <c r="B22" s="105">
        <v>2892</v>
      </c>
      <c r="C22" s="127">
        <v>1666</v>
      </c>
      <c r="D22" s="127">
        <v>1845</v>
      </c>
      <c r="E22" s="181">
        <v>948</v>
      </c>
      <c r="F22" s="127">
        <v>1162</v>
      </c>
      <c r="G22" s="127">
        <v>1146</v>
      </c>
      <c r="H22" s="127">
        <v>1091</v>
      </c>
      <c r="I22" s="181">
        <v>893</v>
      </c>
      <c r="J22" s="127">
        <v>776</v>
      </c>
      <c r="K22" s="181">
        <v>1524</v>
      </c>
    </row>
    <row r="23" spans="1:11" ht="15" customHeight="1" x14ac:dyDescent="0.2">
      <c r="A23" s="58" t="s">
        <v>51</v>
      </c>
      <c r="B23" s="106">
        <v>910</v>
      </c>
      <c r="C23" s="127">
        <v>1259</v>
      </c>
      <c r="D23" s="127">
        <v>550</v>
      </c>
      <c r="E23" s="181">
        <v>0</v>
      </c>
      <c r="F23" s="71">
        <v>300</v>
      </c>
      <c r="G23" s="71">
        <v>300</v>
      </c>
      <c r="H23" s="71">
        <v>0</v>
      </c>
      <c r="I23" s="181">
        <v>0</v>
      </c>
      <c r="J23" s="127">
        <v>0</v>
      </c>
      <c r="K23" s="181">
        <v>0</v>
      </c>
    </row>
    <row r="24" spans="1:11" ht="15" customHeight="1" x14ac:dyDescent="0.2">
      <c r="A24" s="58" t="s">
        <v>50</v>
      </c>
      <c r="B24" s="106">
        <v>992</v>
      </c>
      <c r="C24" s="127">
        <v>1408</v>
      </c>
      <c r="D24" s="127">
        <v>1408</v>
      </c>
      <c r="E24" s="181">
        <v>1409</v>
      </c>
      <c r="F24" s="127">
        <v>1409</v>
      </c>
      <c r="G24" s="127">
        <v>1410</v>
      </c>
      <c r="H24" s="127">
        <v>1410</v>
      </c>
      <c r="I24" s="181">
        <v>1410</v>
      </c>
      <c r="J24" s="127">
        <v>1411</v>
      </c>
      <c r="K24" s="181">
        <v>1412</v>
      </c>
    </row>
    <row r="25" spans="1:11" ht="15" customHeight="1" x14ac:dyDescent="0.2">
      <c r="A25" s="58" t="s">
        <v>49</v>
      </c>
      <c r="B25" s="112">
        <v>655</v>
      </c>
      <c r="C25" s="23">
        <v>494</v>
      </c>
      <c r="D25" s="23">
        <v>529</v>
      </c>
      <c r="E25" s="187">
        <v>654</v>
      </c>
      <c r="F25" s="23">
        <v>937</v>
      </c>
      <c r="G25" s="23">
        <v>946</v>
      </c>
      <c r="H25" s="127">
        <v>1072</v>
      </c>
      <c r="I25" s="191">
        <v>1115</v>
      </c>
      <c r="J25" s="52">
        <v>1044</v>
      </c>
      <c r="K25" s="191">
        <v>1277</v>
      </c>
    </row>
    <row r="26" spans="1:11" ht="15" customHeight="1" x14ac:dyDescent="0.2">
      <c r="A26" s="59" t="s">
        <v>48</v>
      </c>
      <c r="B26" s="113">
        <v>57298</v>
      </c>
      <c r="C26" s="114">
        <f>SUM(C20:C25)</f>
        <v>57450</v>
      </c>
      <c r="D26" s="114">
        <f>SUM(D20:D25)</f>
        <v>57940</v>
      </c>
      <c r="E26" s="191">
        <f>SUM(E20:E25)</f>
        <v>58441</v>
      </c>
      <c r="F26" s="114">
        <v>60736</v>
      </c>
      <c r="G26" s="114">
        <v>54720</v>
      </c>
      <c r="H26" s="114">
        <v>55138</v>
      </c>
      <c r="I26" s="188">
        <v>54873</v>
      </c>
      <c r="J26" s="114">
        <v>61337</v>
      </c>
      <c r="K26" s="188">
        <v>63551</v>
      </c>
    </row>
    <row r="27" spans="1:11" ht="15" customHeight="1" x14ac:dyDescent="0.2">
      <c r="A27" s="103"/>
      <c r="B27" s="115"/>
      <c r="C27" s="74"/>
      <c r="D27" s="74"/>
      <c r="E27" s="189"/>
      <c r="F27" s="74"/>
      <c r="G27" s="74"/>
      <c r="H27" s="74"/>
      <c r="I27" s="189"/>
      <c r="J27" s="74"/>
      <c r="K27" s="189"/>
    </row>
    <row r="28" spans="1:11" ht="15" customHeight="1" x14ac:dyDescent="0.2">
      <c r="A28" s="58" t="s">
        <v>47</v>
      </c>
      <c r="B28" s="110"/>
      <c r="C28" s="70"/>
      <c r="D28" s="70"/>
      <c r="E28" s="172"/>
      <c r="F28" s="70"/>
      <c r="G28" s="70"/>
      <c r="H28" s="70"/>
      <c r="I28" s="172"/>
      <c r="J28" s="70"/>
      <c r="K28" s="172"/>
    </row>
    <row r="29" spans="1:11" ht="15" customHeight="1" x14ac:dyDescent="0.2">
      <c r="A29" s="58" t="s">
        <v>46</v>
      </c>
      <c r="B29" s="106">
        <v>689</v>
      </c>
      <c r="C29" s="71">
        <v>689</v>
      </c>
      <c r="D29" s="71">
        <v>689</v>
      </c>
      <c r="E29" s="182">
        <v>689</v>
      </c>
      <c r="F29" s="71">
        <v>689</v>
      </c>
      <c r="G29" s="71">
        <v>689</v>
      </c>
      <c r="H29" s="71">
        <v>689</v>
      </c>
      <c r="I29" s="182">
        <v>689</v>
      </c>
      <c r="J29" s="71">
        <v>689</v>
      </c>
      <c r="K29" s="182">
        <v>689</v>
      </c>
    </row>
    <row r="30" spans="1:11" ht="15" customHeight="1" x14ac:dyDescent="0.2">
      <c r="A30" s="58" t="s">
        <v>45</v>
      </c>
      <c r="B30" s="106">
        <v>3</v>
      </c>
      <c r="C30" s="71">
        <v>3</v>
      </c>
      <c r="D30" s="71">
        <v>3</v>
      </c>
      <c r="E30" s="182">
        <v>2</v>
      </c>
      <c r="F30" s="71">
        <v>2</v>
      </c>
      <c r="G30" s="71">
        <v>2</v>
      </c>
      <c r="H30" s="71">
        <v>2</v>
      </c>
      <c r="I30" s="182">
        <v>2</v>
      </c>
      <c r="J30" s="71">
        <v>2</v>
      </c>
      <c r="K30" s="182">
        <v>2</v>
      </c>
    </row>
    <row r="31" spans="1:11" ht="15" customHeight="1" x14ac:dyDescent="0.2">
      <c r="A31" s="58" t="s">
        <v>44</v>
      </c>
      <c r="B31" s="105">
        <v>6434</v>
      </c>
      <c r="C31" s="127">
        <v>6257</v>
      </c>
      <c r="D31" s="127">
        <v>5953</v>
      </c>
      <c r="E31" s="181">
        <v>5462</v>
      </c>
      <c r="F31" s="127">
        <v>5342</v>
      </c>
      <c r="G31" s="127">
        <v>5133</v>
      </c>
      <c r="H31" s="127">
        <v>4578</v>
      </c>
      <c r="I31" s="181">
        <v>4416</v>
      </c>
      <c r="J31" s="127">
        <v>4318</v>
      </c>
      <c r="K31" s="181">
        <v>4328</v>
      </c>
    </row>
    <row r="32" spans="1:11" ht="15" customHeight="1" x14ac:dyDescent="0.2">
      <c r="A32" s="58" t="s">
        <v>139</v>
      </c>
      <c r="B32" s="106">
        <v>-61</v>
      </c>
      <c r="C32" s="71">
        <v>189</v>
      </c>
      <c r="D32" s="71">
        <v>450</v>
      </c>
      <c r="E32" s="182">
        <v>684</v>
      </c>
      <c r="F32" s="71">
        <v>919</v>
      </c>
      <c r="G32" s="127">
        <v>1104</v>
      </c>
      <c r="H32" s="127">
        <v>1324</v>
      </c>
      <c r="I32" s="181">
        <v>1464</v>
      </c>
      <c r="J32" s="127">
        <v>1678</v>
      </c>
      <c r="K32" s="181">
        <v>1843</v>
      </c>
    </row>
    <row r="33" spans="1:11" ht="15" customHeight="1" x14ac:dyDescent="0.2">
      <c r="A33" s="58" t="s">
        <v>190</v>
      </c>
      <c r="B33" s="112">
        <v>-176</v>
      </c>
      <c r="C33" s="23">
        <v>-235</v>
      </c>
      <c r="D33" s="23">
        <v>-329</v>
      </c>
      <c r="E33" s="187">
        <v>-275</v>
      </c>
      <c r="F33" s="23">
        <v>-170</v>
      </c>
      <c r="G33" s="23">
        <v>-58</v>
      </c>
      <c r="H33" s="23">
        <v>-24</v>
      </c>
      <c r="I33" s="187">
        <v>-28</v>
      </c>
      <c r="J33" s="23">
        <v>-168</v>
      </c>
      <c r="K33" s="187">
        <v>-42</v>
      </c>
    </row>
    <row r="34" spans="1:11" ht="15" customHeight="1" x14ac:dyDescent="0.2">
      <c r="A34" s="59" t="s">
        <v>43</v>
      </c>
      <c r="B34" s="113">
        <v>6889</v>
      </c>
      <c r="C34" s="114">
        <f>SUM(C29:C33)</f>
        <v>6903</v>
      </c>
      <c r="D34" s="114">
        <f>SUM(D29:D33)</f>
        <v>6766</v>
      </c>
      <c r="E34" s="188">
        <f>SUM(E29:E33)</f>
        <v>6562</v>
      </c>
      <c r="F34" s="114">
        <v>6782</v>
      </c>
      <c r="G34" s="114">
        <v>6870</v>
      </c>
      <c r="H34" s="114">
        <v>6569</v>
      </c>
      <c r="I34" s="188">
        <v>6543</v>
      </c>
      <c r="J34" s="114">
        <v>6519</v>
      </c>
      <c r="K34" s="188">
        <v>6820</v>
      </c>
    </row>
    <row r="35" spans="1:11" ht="15" customHeight="1" thickBot="1" x14ac:dyDescent="0.25">
      <c r="A35" s="59" t="s">
        <v>42</v>
      </c>
      <c r="B35" s="107">
        <v>64187</v>
      </c>
      <c r="C35" s="21">
        <f>C34+C26</f>
        <v>64353</v>
      </c>
      <c r="D35" s="21">
        <f>D34+D26</f>
        <v>64706</v>
      </c>
      <c r="E35" s="184">
        <f>E34+E26</f>
        <v>65003</v>
      </c>
      <c r="F35" s="21">
        <v>67518</v>
      </c>
      <c r="G35" s="21">
        <v>61590</v>
      </c>
      <c r="H35" s="21">
        <v>61707</v>
      </c>
      <c r="I35" s="184">
        <v>61416</v>
      </c>
      <c r="J35" s="21">
        <v>67856</v>
      </c>
      <c r="K35" s="184">
        <v>70371</v>
      </c>
    </row>
    <row r="36" spans="1:11" ht="15" customHeight="1" thickTop="1" x14ac:dyDescent="0.2">
      <c r="A36" s="116"/>
      <c r="B36" s="117"/>
      <c r="C36" s="117"/>
      <c r="D36" s="117"/>
      <c r="E36" s="117"/>
      <c r="F36" s="117"/>
      <c r="G36" s="117"/>
      <c r="H36" s="117"/>
      <c r="I36" s="118"/>
      <c r="J36" s="117"/>
      <c r="K36" s="118"/>
    </row>
    <row r="37" spans="1:11" ht="15" customHeight="1" x14ac:dyDescent="0.2">
      <c r="A37" s="86"/>
      <c r="B37" s="86"/>
      <c r="G37" s="86"/>
      <c r="H37" s="163"/>
      <c r="I37" s="163"/>
    </row>
  </sheetData>
  <pageMargins left="0.75" right="0.75" top="1" bottom="1" header="0.5" footer="0.5"/>
  <pageSetup scale="66" fitToHeight="0" orientation="landscape" r:id="rId1"/>
  <headerFooter>
    <oddFooter>&amp;Z&amp;F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39"/>
  <sheetViews>
    <sheetView showRuler="0" view="pageBreakPreview" zoomScaleNormal="100" zoomScaleSheetLayoutView="100" workbookViewId="0">
      <pane xSplit="1" ySplit="4" topLeftCell="B5" activePane="bottomRight" state="frozen"/>
      <selection activeCell="O55" sqref="O55"/>
      <selection pane="topRight" activeCell="O55" sqref="O55"/>
      <selection pane="bottomLeft" activeCell="O55" sqref="O55"/>
      <selection pane="bottomRight"/>
    </sheetView>
  </sheetViews>
  <sheetFormatPr defaultColWidth="13.5703125" defaultRowHeight="12.75" x14ac:dyDescent="0.2"/>
  <cols>
    <col min="1" max="1" width="52.5703125" style="77" customWidth="1"/>
    <col min="2" max="2" width="11.140625" style="180" customWidth="1"/>
    <col min="3" max="3" width="11.42578125" style="180" customWidth="1"/>
    <col min="4" max="4" width="10.5703125" style="180" customWidth="1"/>
    <col min="5" max="5" width="11.140625" style="180" customWidth="1"/>
    <col min="6" max="6" width="11.42578125" style="180" customWidth="1"/>
    <col min="7" max="7" width="10.5703125" style="180" customWidth="1"/>
    <col min="8" max="8" width="11.140625" style="180" customWidth="1"/>
    <col min="9" max="9" width="11.42578125" style="180" customWidth="1"/>
    <col min="10" max="10" width="10.5703125" style="180" customWidth="1"/>
    <col min="11" max="12" width="10" style="180" customWidth="1"/>
    <col min="13" max="13" width="10.42578125" style="180" customWidth="1"/>
    <col min="14" max="15" width="10" style="151" customWidth="1"/>
    <col min="16" max="16" width="10.42578125" style="151" customWidth="1"/>
    <col min="17" max="18" width="10" style="77" customWidth="1"/>
    <col min="19" max="19" width="10.42578125" style="77" customWidth="1"/>
    <col min="20" max="21" width="10" style="77" customWidth="1"/>
    <col min="22" max="22" width="10.42578125" style="77" customWidth="1"/>
    <col min="23" max="24" width="10" style="77" customWidth="1"/>
    <col min="25" max="25" width="10.42578125" style="77" customWidth="1"/>
    <col min="26" max="26" width="9" style="77" bestFit="1" customWidth="1"/>
    <col min="27" max="27" width="10" style="77" customWidth="1"/>
    <col min="28" max="31" width="10.42578125" style="77" customWidth="1"/>
    <col min="32" max="32" width="6.42578125" style="77" customWidth="1"/>
    <col min="33" max="33" width="7.5703125" style="77" customWidth="1"/>
    <col min="34" max="16384" width="13.5703125" style="77"/>
  </cols>
  <sheetData>
    <row r="1" spans="1:31" ht="50.25" customHeight="1" x14ac:dyDescent="0.2">
      <c r="A1" s="12" t="s">
        <v>41</v>
      </c>
      <c r="B1" s="12"/>
      <c r="C1" s="12"/>
      <c r="D1" s="12"/>
      <c r="E1" s="12"/>
      <c r="F1" s="12"/>
      <c r="G1" s="12"/>
      <c r="H1" s="12"/>
      <c r="I1" s="12"/>
      <c r="J1" s="12"/>
      <c r="K1" s="61"/>
      <c r="M1" s="62"/>
      <c r="N1" s="61"/>
      <c r="P1" s="62"/>
      <c r="Q1" s="61"/>
      <c r="S1" s="62"/>
      <c r="T1" s="61"/>
      <c r="V1" s="62"/>
      <c r="W1" s="61"/>
      <c r="Y1" s="62"/>
      <c r="Z1" s="61"/>
      <c r="AB1" s="62"/>
    </row>
    <row r="2" spans="1:31" ht="15" customHeight="1" x14ac:dyDescent="0.2">
      <c r="A2" s="435" t="s">
        <v>83</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row>
    <row r="3" spans="1:31" ht="18.75" customHeight="1" x14ac:dyDescent="0.3">
      <c r="A3" s="166" t="s">
        <v>82</v>
      </c>
      <c r="B3" s="437" t="s">
        <v>285</v>
      </c>
      <c r="C3" s="438"/>
      <c r="D3" s="438"/>
      <c r="E3" s="437" t="s">
        <v>260</v>
      </c>
      <c r="F3" s="438"/>
      <c r="G3" s="438"/>
      <c r="H3" s="437" t="s">
        <v>232</v>
      </c>
      <c r="I3" s="438"/>
      <c r="J3" s="438"/>
      <c r="K3" s="437" t="s">
        <v>230</v>
      </c>
      <c r="L3" s="438"/>
      <c r="M3" s="438"/>
      <c r="N3" s="437" t="s">
        <v>198</v>
      </c>
      <c r="O3" s="438"/>
      <c r="P3" s="438"/>
      <c r="Q3" s="437" t="s">
        <v>189</v>
      </c>
      <c r="R3" s="438"/>
      <c r="S3" s="438"/>
      <c r="T3" s="437" t="s">
        <v>151</v>
      </c>
      <c r="U3" s="438"/>
      <c r="V3" s="438"/>
      <c r="W3" s="437" t="s">
        <v>142</v>
      </c>
      <c r="X3" s="438"/>
      <c r="Y3" s="438"/>
      <c r="Z3" s="437" t="s">
        <v>136</v>
      </c>
      <c r="AA3" s="438"/>
      <c r="AB3" s="438"/>
      <c r="AC3" s="439" t="s">
        <v>39</v>
      </c>
      <c r="AD3" s="438"/>
      <c r="AE3" s="438"/>
    </row>
    <row r="4" spans="1:31" ht="32.25" customHeight="1" x14ac:dyDescent="0.2">
      <c r="A4" s="167" t="s">
        <v>81</v>
      </c>
      <c r="B4" s="365" t="s">
        <v>80</v>
      </c>
      <c r="C4" s="365" t="s">
        <v>79</v>
      </c>
      <c r="D4" s="365" t="s">
        <v>78</v>
      </c>
      <c r="E4" s="344" t="s">
        <v>80</v>
      </c>
      <c r="F4" s="344" t="s">
        <v>79</v>
      </c>
      <c r="G4" s="344" t="s">
        <v>78</v>
      </c>
      <c r="H4" s="284" t="s">
        <v>80</v>
      </c>
      <c r="I4" s="284" t="s">
        <v>79</v>
      </c>
      <c r="J4" s="284" t="s">
        <v>78</v>
      </c>
      <c r="K4" s="216" t="s">
        <v>80</v>
      </c>
      <c r="L4" s="216" t="s">
        <v>79</v>
      </c>
      <c r="M4" s="216" t="s">
        <v>78</v>
      </c>
      <c r="N4" s="164" t="s">
        <v>80</v>
      </c>
      <c r="O4" s="164" t="s">
        <v>79</v>
      </c>
      <c r="P4" s="164" t="s">
        <v>78</v>
      </c>
      <c r="Q4" s="164" t="s">
        <v>80</v>
      </c>
      <c r="R4" s="164" t="s">
        <v>79</v>
      </c>
      <c r="S4" s="164" t="s">
        <v>78</v>
      </c>
      <c r="T4" s="164" t="s">
        <v>80</v>
      </c>
      <c r="U4" s="164" t="s">
        <v>79</v>
      </c>
      <c r="V4" s="164" t="s">
        <v>78</v>
      </c>
      <c r="W4" s="164" t="s">
        <v>80</v>
      </c>
      <c r="X4" s="164" t="s">
        <v>79</v>
      </c>
      <c r="Y4" s="164" t="s">
        <v>78</v>
      </c>
      <c r="Z4" s="164" t="s">
        <v>80</v>
      </c>
      <c r="AA4" s="164" t="s">
        <v>79</v>
      </c>
      <c r="AB4" s="164" t="s">
        <v>78</v>
      </c>
      <c r="AC4" s="164" t="s">
        <v>80</v>
      </c>
      <c r="AD4" s="164" t="s">
        <v>79</v>
      </c>
      <c r="AE4" s="164" t="s">
        <v>78</v>
      </c>
    </row>
    <row r="5" spans="1:31" ht="15" customHeight="1" x14ac:dyDescent="0.2">
      <c r="A5" s="10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row>
    <row r="6" spans="1:31" ht="15" customHeight="1" x14ac:dyDescent="0.2">
      <c r="A6" s="58" t="s">
        <v>67</v>
      </c>
      <c r="B6" s="254">
        <v>633</v>
      </c>
      <c r="C6" s="254">
        <v>0</v>
      </c>
      <c r="D6" s="261">
        <v>1.4E-3</v>
      </c>
      <c r="E6" s="254">
        <v>767</v>
      </c>
      <c r="F6" s="254">
        <v>2</v>
      </c>
      <c r="G6" s="261">
        <v>1.01E-2</v>
      </c>
      <c r="H6" s="254">
        <v>369</v>
      </c>
      <c r="I6" s="254">
        <v>2</v>
      </c>
      <c r="J6" s="261">
        <v>1.66E-2</v>
      </c>
      <c r="K6" s="254">
        <v>429</v>
      </c>
      <c r="L6" s="254">
        <v>2</v>
      </c>
      <c r="M6" s="261">
        <v>2.1100000000000001E-2</v>
      </c>
      <c r="N6" s="254">
        <v>452</v>
      </c>
      <c r="O6" s="143">
        <v>3</v>
      </c>
      <c r="P6" s="169">
        <v>2.3300000000000001E-2</v>
      </c>
      <c r="Q6" s="143">
        <v>607</v>
      </c>
      <c r="R6" s="143">
        <v>3</v>
      </c>
      <c r="S6" s="169">
        <v>2.3099999999999999E-2</v>
      </c>
      <c r="T6" s="143">
        <v>663</v>
      </c>
      <c r="U6" s="143">
        <v>4</v>
      </c>
      <c r="V6" s="169">
        <v>2.1700000000000001E-2</v>
      </c>
      <c r="W6" s="143">
        <v>471</v>
      </c>
      <c r="X6" s="143">
        <v>2</v>
      </c>
      <c r="Y6" s="169">
        <v>1.84E-2</v>
      </c>
      <c r="Z6" s="143">
        <v>533</v>
      </c>
      <c r="AA6" s="143">
        <v>2</v>
      </c>
      <c r="AB6" s="169">
        <v>1.66E-2</v>
      </c>
      <c r="AC6" s="143">
        <v>803</v>
      </c>
      <c r="AD6" s="143">
        <v>3</v>
      </c>
      <c r="AE6" s="169">
        <v>1.4200000000000001E-2</v>
      </c>
    </row>
    <row r="7" spans="1:31" x14ac:dyDescent="0.2">
      <c r="A7" s="58" t="s">
        <v>157</v>
      </c>
      <c r="B7" s="222">
        <v>5467</v>
      </c>
      <c r="C7" s="255">
        <v>3</v>
      </c>
      <c r="D7" s="261">
        <v>2E-3</v>
      </c>
      <c r="E7" s="222">
        <v>2586</v>
      </c>
      <c r="F7" s="255">
        <v>8</v>
      </c>
      <c r="G7" s="261">
        <v>1.26E-2</v>
      </c>
      <c r="H7" s="222">
        <v>1453</v>
      </c>
      <c r="I7" s="255">
        <v>7</v>
      </c>
      <c r="J7" s="261">
        <v>1.9400000000000001E-2</v>
      </c>
      <c r="K7" s="222">
        <v>1073</v>
      </c>
      <c r="L7" s="255">
        <v>7</v>
      </c>
      <c r="M7" s="261">
        <v>2.41E-2</v>
      </c>
      <c r="N7" s="255">
        <v>871</v>
      </c>
      <c r="O7" s="71">
        <v>6</v>
      </c>
      <c r="P7" s="169">
        <v>2.63E-2</v>
      </c>
      <c r="Q7" s="71">
        <v>986</v>
      </c>
      <c r="R7" s="71">
        <v>6</v>
      </c>
      <c r="S7" s="169">
        <v>2.63E-2</v>
      </c>
      <c r="T7" s="71">
        <v>588</v>
      </c>
      <c r="U7" s="71">
        <v>4</v>
      </c>
      <c r="V7" s="169">
        <v>2.4400000000000002E-2</v>
      </c>
      <c r="W7" s="71">
        <v>836</v>
      </c>
      <c r="X7" s="71">
        <v>4</v>
      </c>
      <c r="Y7" s="169">
        <v>2.1499999999999998E-2</v>
      </c>
      <c r="Z7" s="71">
        <v>753</v>
      </c>
      <c r="AA7" s="71">
        <v>4</v>
      </c>
      <c r="AB7" s="169">
        <v>1.95E-2</v>
      </c>
      <c r="AC7" s="71">
        <v>795</v>
      </c>
      <c r="AD7" s="71">
        <v>3</v>
      </c>
      <c r="AE7" s="169">
        <v>1.6199999999999999E-2</v>
      </c>
    </row>
    <row r="8" spans="1:31" ht="15" customHeight="1" x14ac:dyDescent="0.2">
      <c r="A8" s="58" t="s">
        <v>267</v>
      </c>
      <c r="B8" s="222">
        <v>43571</v>
      </c>
      <c r="C8" s="255">
        <v>272</v>
      </c>
      <c r="D8" s="261">
        <v>2.5000000000000001E-2</v>
      </c>
      <c r="E8" s="222">
        <v>41033</v>
      </c>
      <c r="F8" s="255">
        <v>285</v>
      </c>
      <c r="G8" s="261">
        <v>2.7799999999999998E-2</v>
      </c>
      <c r="H8" s="222">
        <v>40862</v>
      </c>
      <c r="I8" s="255">
        <v>303</v>
      </c>
      <c r="J8" s="261">
        <v>2.9700000000000001E-2</v>
      </c>
      <c r="K8" s="222">
        <v>41326</v>
      </c>
      <c r="L8" s="255">
        <v>324</v>
      </c>
      <c r="M8" s="261">
        <v>3.1300000000000001E-2</v>
      </c>
      <c r="N8" s="222">
        <v>47375</v>
      </c>
      <c r="O8" s="71">
        <v>368</v>
      </c>
      <c r="P8" s="169">
        <v>3.1099999999999999E-2</v>
      </c>
      <c r="Q8" s="127">
        <v>46968</v>
      </c>
      <c r="R8" s="71">
        <v>365</v>
      </c>
      <c r="S8" s="169">
        <v>3.1E-2</v>
      </c>
      <c r="T8" s="127">
        <v>45036</v>
      </c>
      <c r="U8" s="71">
        <v>333</v>
      </c>
      <c r="V8" s="169">
        <v>2.9499999999999998E-2</v>
      </c>
      <c r="W8" s="127">
        <v>44773</v>
      </c>
      <c r="X8" s="71">
        <v>315</v>
      </c>
      <c r="Y8" s="169">
        <v>2.8199999999999999E-2</v>
      </c>
      <c r="Z8" s="127">
        <v>44973</v>
      </c>
      <c r="AA8" s="71">
        <v>303</v>
      </c>
      <c r="AB8" s="169">
        <v>2.69E-2</v>
      </c>
      <c r="AC8" s="127">
        <v>45194</v>
      </c>
      <c r="AD8" s="71">
        <v>290</v>
      </c>
      <c r="AE8" s="169">
        <v>2.5700000000000001E-2</v>
      </c>
    </row>
    <row r="9" spans="1:31" ht="15" customHeight="1" x14ac:dyDescent="0.2">
      <c r="A9" s="58" t="s">
        <v>64</v>
      </c>
      <c r="B9" s="222">
        <v>8039</v>
      </c>
      <c r="C9" s="255">
        <v>68</v>
      </c>
      <c r="D9" s="261">
        <v>3.4000000000000002E-2</v>
      </c>
      <c r="E9" s="222">
        <v>9361</v>
      </c>
      <c r="F9" s="255">
        <v>94</v>
      </c>
      <c r="G9" s="261">
        <v>4.0399999999999998E-2</v>
      </c>
      <c r="H9" s="222">
        <v>9670</v>
      </c>
      <c r="I9" s="255">
        <v>106</v>
      </c>
      <c r="J9" s="261">
        <v>4.3299999999999998E-2</v>
      </c>
      <c r="K9" s="222">
        <v>9880</v>
      </c>
      <c r="L9" s="255">
        <v>120</v>
      </c>
      <c r="M9" s="261">
        <v>4.8300000000000003E-2</v>
      </c>
      <c r="N9" s="222">
        <v>10084</v>
      </c>
      <c r="O9" s="71">
        <v>130</v>
      </c>
      <c r="P9" s="169">
        <v>5.1700000000000003E-2</v>
      </c>
      <c r="Q9" s="127">
        <v>9766</v>
      </c>
      <c r="R9" s="71">
        <v>126</v>
      </c>
      <c r="S9" s="169">
        <v>5.2400000000000002E-2</v>
      </c>
      <c r="T9" s="127">
        <v>11065</v>
      </c>
      <c r="U9" s="71">
        <v>140</v>
      </c>
      <c r="V9" s="169">
        <v>5.0299999999999997E-2</v>
      </c>
      <c r="W9" s="127">
        <v>10902</v>
      </c>
      <c r="X9" s="71">
        <v>130</v>
      </c>
      <c r="Y9" s="169">
        <v>4.7399999999999998E-2</v>
      </c>
      <c r="Z9" s="127">
        <v>10291</v>
      </c>
      <c r="AA9" s="71">
        <v>118</v>
      </c>
      <c r="AB9" s="169">
        <v>4.5999999999999999E-2</v>
      </c>
      <c r="AC9" s="127">
        <v>9466</v>
      </c>
      <c r="AD9" s="71">
        <v>103</v>
      </c>
      <c r="AE9" s="169">
        <v>4.41E-2</v>
      </c>
    </row>
    <row r="10" spans="1:31" ht="15" customHeight="1" x14ac:dyDescent="0.2">
      <c r="A10" s="58" t="s">
        <v>193</v>
      </c>
      <c r="B10" s="222">
        <v>1515</v>
      </c>
      <c r="C10" s="255">
        <v>16</v>
      </c>
      <c r="D10" s="261">
        <v>4.1799999999999997E-2</v>
      </c>
      <c r="E10" s="222">
        <v>1564</v>
      </c>
      <c r="F10" s="255">
        <v>21</v>
      </c>
      <c r="G10" s="261">
        <v>5.3600000000000002E-2</v>
      </c>
      <c r="H10" s="222">
        <v>1707</v>
      </c>
      <c r="I10" s="255">
        <v>23</v>
      </c>
      <c r="J10" s="261">
        <v>5.5E-2</v>
      </c>
      <c r="K10" s="222">
        <v>1812</v>
      </c>
      <c r="L10" s="255">
        <v>25</v>
      </c>
      <c r="M10" s="261">
        <v>5.5800000000000002E-2</v>
      </c>
      <c r="N10" s="222">
        <v>1920</v>
      </c>
      <c r="O10" s="71">
        <v>28</v>
      </c>
      <c r="P10" s="169">
        <v>5.7500000000000002E-2</v>
      </c>
      <c r="Q10" s="127">
        <v>2058</v>
      </c>
      <c r="R10" s="71">
        <v>28</v>
      </c>
      <c r="S10" s="169">
        <v>5.4800000000000001E-2</v>
      </c>
      <c r="T10" s="127">
        <v>2196</v>
      </c>
      <c r="U10" s="71">
        <v>30</v>
      </c>
      <c r="V10" s="169">
        <v>5.5E-2</v>
      </c>
      <c r="W10" s="127">
        <v>2332</v>
      </c>
      <c r="X10" s="71">
        <v>32</v>
      </c>
      <c r="Y10" s="169">
        <v>5.3800000000000001E-2</v>
      </c>
      <c r="Z10" s="127">
        <v>2468</v>
      </c>
      <c r="AA10" s="71">
        <v>33</v>
      </c>
      <c r="AB10" s="169">
        <v>5.3199999999999997E-2</v>
      </c>
      <c r="AC10" s="127">
        <v>2629</v>
      </c>
      <c r="AD10" s="71">
        <v>33</v>
      </c>
      <c r="AE10" s="169">
        <v>5.0700000000000002E-2</v>
      </c>
    </row>
    <row r="11" spans="1:31" ht="15" customHeight="1" x14ac:dyDescent="0.2">
      <c r="A11" s="58" t="s">
        <v>77</v>
      </c>
      <c r="B11" s="266">
        <v>1379</v>
      </c>
      <c r="C11" s="220">
        <v>0</v>
      </c>
      <c r="D11" s="261">
        <v>1.2999999999999999E-3</v>
      </c>
      <c r="E11" s="266">
        <v>1351</v>
      </c>
      <c r="F11" s="220">
        <v>4</v>
      </c>
      <c r="G11" s="261">
        <v>1.24E-2</v>
      </c>
      <c r="H11" s="266">
        <v>1140</v>
      </c>
      <c r="I11" s="220">
        <v>5</v>
      </c>
      <c r="J11" s="261">
        <v>1.66E-2</v>
      </c>
      <c r="K11" s="220">
        <v>918</v>
      </c>
      <c r="L11" s="220">
        <v>5</v>
      </c>
      <c r="M11" s="261">
        <v>2.0199999999999999E-2</v>
      </c>
      <c r="N11" s="220">
        <v>659</v>
      </c>
      <c r="O11" s="23">
        <v>3</v>
      </c>
      <c r="P11" s="169">
        <v>2.23E-2</v>
      </c>
      <c r="Q11" s="23">
        <v>632</v>
      </c>
      <c r="R11" s="23">
        <v>4</v>
      </c>
      <c r="S11" s="169">
        <v>2.24E-2</v>
      </c>
      <c r="T11" s="23">
        <v>580</v>
      </c>
      <c r="U11" s="23">
        <v>2</v>
      </c>
      <c r="V11" s="169">
        <v>1.95E-2</v>
      </c>
      <c r="W11" s="23">
        <v>798</v>
      </c>
      <c r="X11" s="23">
        <v>4</v>
      </c>
      <c r="Y11" s="169">
        <v>2.0199999999999999E-2</v>
      </c>
      <c r="Z11" s="23">
        <v>949</v>
      </c>
      <c r="AA11" s="23">
        <v>4</v>
      </c>
      <c r="AB11" s="169">
        <v>1.7399999999999999E-2</v>
      </c>
      <c r="AC11" s="23">
        <v>950</v>
      </c>
      <c r="AD11" s="23">
        <v>4</v>
      </c>
      <c r="AE11" s="169">
        <v>1.55E-2</v>
      </c>
    </row>
    <row r="12" spans="1:31" ht="15" customHeight="1" x14ac:dyDescent="0.2">
      <c r="A12" s="170" t="s">
        <v>76</v>
      </c>
      <c r="B12" s="218">
        <f>SUM(B6:B11)</f>
        <v>60604</v>
      </c>
      <c r="C12" s="262">
        <f>SUM(C6:C11)</f>
        <v>359</v>
      </c>
      <c r="D12" s="261">
        <v>2.3699999999999999E-2</v>
      </c>
      <c r="E12" s="218">
        <f>SUM(E6:E11)</f>
        <v>56662</v>
      </c>
      <c r="F12" s="262">
        <f>SUM(F6:F11)</f>
        <v>414</v>
      </c>
      <c r="G12" s="261">
        <v>2.93E-2</v>
      </c>
      <c r="H12" s="218">
        <f>SUM(H6:H11)</f>
        <v>55201</v>
      </c>
      <c r="I12" s="262">
        <f>SUM(I6:I11)</f>
        <v>446</v>
      </c>
      <c r="J12" s="261">
        <v>3.2199999999999999E-2</v>
      </c>
      <c r="K12" s="218">
        <f>SUM(K6:K11)</f>
        <v>55438</v>
      </c>
      <c r="L12" s="262">
        <f>SUM(L6:L11)</f>
        <v>483</v>
      </c>
      <c r="M12" s="261">
        <v>3.4700000000000002E-2</v>
      </c>
      <c r="N12" s="218">
        <f>SUM(N6:N11)</f>
        <v>61361</v>
      </c>
      <c r="O12" s="33">
        <f>SUM(O6:O11)</f>
        <v>538</v>
      </c>
      <c r="P12" s="169">
        <v>3.5099999999999999E-2</v>
      </c>
      <c r="Q12" s="53">
        <f>SUM(Q6:Q11)</f>
        <v>61017</v>
      </c>
      <c r="R12" s="33">
        <f>SUM(R6:R11)</f>
        <v>532</v>
      </c>
      <c r="S12" s="169">
        <v>3.5000000000000003E-2</v>
      </c>
      <c r="T12" s="53">
        <v>60128</v>
      </c>
      <c r="U12" s="33">
        <v>513</v>
      </c>
      <c r="V12" s="169">
        <v>3.4099999999999998E-2</v>
      </c>
      <c r="W12" s="53">
        <v>60112</v>
      </c>
      <c r="X12" s="33">
        <v>487</v>
      </c>
      <c r="Y12" s="169">
        <v>3.2399999999999998E-2</v>
      </c>
      <c r="Z12" s="53">
        <v>59967</v>
      </c>
      <c r="AA12" s="33">
        <v>464</v>
      </c>
      <c r="AB12" s="169">
        <v>3.1E-2</v>
      </c>
      <c r="AC12" s="53">
        <v>59837</v>
      </c>
      <c r="AD12" s="33">
        <v>436</v>
      </c>
      <c r="AE12" s="169">
        <v>2.92E-2</v>
      </c>
    </row>
    <row r="13" spans="1:31" ht="15" customHeight="1" x14ac:dyDescent="0.2">
      <c r="A13" s="58" t="s">
        <v>268</v>
      </c>
      <c r="B13" s="220"/>
      <c r="C13" s="220">
        <v>50</v>
      </c>
      <c r="D13" s="263"/>
      <c r="E13" s="220"/>
      <c r="F13" s="220">
        <v>29</v>
      </c>
      <c r="G13" s="263"/>
      <c r="H13" s="220"/>
      <c r="I13" s="220">
        <v>29</v>
      </c>
      <c r="J13" s="263"/>
      <c r="K13" s="220"/>
      <c r="L13" s="220">
        <v>38</v>
      </c>
      <c r="M13" s="263"/>
      <c r="N13" s="220"/>
      <c r="O13" s="23">
        <v>22</v>
      </c>
      <c r="P13" s="171"/>
      <c r="Q13" s="23"/>
      <c r="R13" s="23">
        <v>23</v>
      </c>
      <c r="S13" s="171"/>
      <c r="T13" s="23"/>
      <c r="U13" s="23">
        <v>25</v>
      </c>
      <c r="V13" s="171"/>
      <c r="W13" s="23"/>
      <c r="X13" s="23">
        <v>27</v>
      </c>
      <c r="Y13" s="171"/>
      <c r="Z13" s="23"/>
      <c r="AA13" s="23">
        <v>25</v>
      </c>
      <c r="AB13" s="171"/>
      <c r="AC13" s="23"/>
      <c r="AD13" s="23">
        <v>32</v>
      </c>
      <c r="AE13" s="171"/>
    </row>
    <row r="14" spans="1:31" ht="15" customHeight="1" x14ac:dyDescent="0.2">
      <c r="A14" s="170" t="s">
        <v>76</v>
      </c>
      <c r="B14" s="218">
        <f>B12+B13</f>
        <v>60604</v>
      </c>
      <c r="C14" s="264">
        <f>C12+C13</f>
        <v>409</v>
      </c>
      <c r="D14" s="261">
        <v>2.7E-2</v>
      </c>
      <c r="E14" s="218">
        <f>E12+E13</f>
        <v>56662</v>
      </c>
      <c r="F14" s="264">
        <f>F12+F13</f>
        <v>443</v>
      </c>
      <c r="G14" s="261">
        <v>3.1300000000000001E-2</v>
      </c>
      <c r="H14" s="218">
        <f>H12+H13</f>
        <v>55201</v>
      </c>
      <c r="I14" s="264">
        <f>I12+I13</f>
        <v>475</v>
      </c>
      <c r="J14" s="261">
        <v>3.4299999999999997E-2</v>
      </c>
      <c r="K14" s="218">
        <f>K12+K13</f>
        <v>55438</v>
      </c>
      <c r="L14" s="264">
        <f>L12+L13</f>
        <v>521</v>
      </c>
      <c r="M14" s="261">
        <v>3.7400000000000003E-2</v>
      </c>
      <c r="N14" s="218">
        <f>N12+N13</f>
        <v>61361</v>
      </c>
      <c r="O14" s="30">
        <f>O12+O13</f>
        <v>560</v>
      </c>
      <c r="P14" s="169">
        <v>3.6600000000000001E-2</v>
      </c>
      <c r="Q14" s="53">
        <f>Q12+Q13</f>
        <v>61017</v>
      </c>
      <c r="R14" s="30">
        <f>R12+R13</f>
        <v>555</v>
      </c>
      <c r="S14" s="169">
        <v>3.6499999999999998E-2</v>
      </c>
      <c r="T14" s="53">
        <v>60128</v>
      </c>
      <c r="U14" s="30">
        <v>538</v>
      </c>
      <c r="V14" s="169">
        <v>3.5700000000000003E-2</v>
      </c>
      <c r="W14" s="53">
        <v>60112</v>
      </c>
      <c r="X14" s="30">
        <v>514</v>
      </c>
      <c r="Y14" s="169">
        <v>3.4099999999999998E-2</v>
      </c>
      <c r="Z14" s="53">
        <v>59967</v>
      </c>
      <c r="AA14" s="30">
        <v>489</v>
      </c>
      <c r="AB14" s="169">
        <v>3.2599999999999997E-2</v>
      </c>
      <c r="AC14" s="53">
        <v>59837</v>
      </c>
      <c r="AD14" s="30">
        <v>468</v>
      </c>
      <c r="AE14" s="169">
        <v>3.1399999999999997E-2</v>
      </c>
    </row>
    <row r="15" spans="1:31" ht="15" customHeight="1" x14ac:dyDescent="0.2">
      <c r="A15" s="58" t="s">
        <v>75</v>
      </c>
      <c r="B15" s="256">
        <v>7172</v>
      </c>
      <c r="C15" s="265"/>
      <c r="D15" s="217"/>
      <c r="E15" s="256">
        <v>6673</v>
      </c>
      <c r="F15" s="265"/>
      <c r="G15" s="217"/>
      <c r="H15" s="256">
        <v>5673</v>
      </c>
      <c r="I15" s="265"/>
      <c r="J15" s="217"/>
      <c r="K15" s="256">
        <v>5859</v>
      </c>
      <c r="L15" s="265"/>
      <c r="M15" s="217"/>
      <c r="N15" s="256">
        <v>5093</v>
      </c>
      <c r="O15" s="74"/>
      <c r="P15" s="70"/>
      <c r="Q15" s="52">
        <v>4991</v>
      </c>
      <c r="R15" s="74"/>
      <c r="S15" s="70"/>
      <c r="T15" s="52">
        <v>4276</v>
      </c>
      <c r="U15" s="74"/>
      <c r="V15" s="70"/>
      <c r="W15" s="52">
        <v>4291</v>
      </c>
      <c r="X15" s="74"/>
      <c r="Y15" s="70"/>
      <c r="Z15" s="52">
        <v>4364</v>
      </c>
      <c r="AA15" s="74"/>
      <c r="AB15" s="70"/>
      <c r="AC15" s="52">
        <v>4787</v>
      </c>
      <c r="AD15" s="74"/>
      <c r="AE15" s="70"/>
    </row>
    <row r="16" spans="1:31" ht="15" customHeight="1" thickBot="1" x14ac:dyDescent="0.25">
      <c r="A16" s="58" t="s">
        <v>57</v>
      </c>
      <c r="B16" s="257">
        <f>B14+B15</f>
        <v>67776</v>
      </c>
      <c r="C16" s="217"/>
      <c r="D16" s="217"/>
      <c r="E16" s="257">
        <f>E14+E15</f>
        <v>63335</v>
      </c>
      <c r="F16" s="217"/>
      <c r="G16" s="217"/>
      <c r="H16" s="257">
        <f>H14+H15</f>
        <v>60874</v>
      </c>
      <c r="I16" s="217"/>
      <c r="J16" s="217"/>
      <c r="K16" s="257">
        <f>K14+K15</f>
        <v>61297</v>
      </c>
      <c r="L16" s="217"/>
      <c r="M16" s="217"/>
      <c r="N16" s="257">
        <f>N14+N15</f>
        <v>66454</v>
      </c>
      <c r="O16" s="70"/>
      <c r="P16" s="70"/>
      <c r="Q16" s="21">
        <f>Q14+Q15</f>
        <v>66008</v>
      </c>
      <c r="R16" s="70"/>
      <c r="S16" s="70"/>
      <c r="T16" s="21">
        <f>T14+T15</f>
        <v>64404</v>
      </c>
      <c r="U16" s="70"/>
      <c r="V16" s="70"/>
      <c r="W16" s="21">
        <f>W14+W15</f>
        <v>64403</v>
      </c>
      <c r="X16" s="70"/>
      <c r="Y16" s="70"/>
      <c r="Z16" s="21">
        <f>Z14+Z15</f>
        <v>64331</v>
      </c>
      <c r="AA16" s="70"/>
      <c r="AB16" s="70"/>
      <c r="AC16" s="21">
        <v>64624</v>
      </c>
      <c r="AD16" s="70"/>
      <c r="AE16" s="70"/>
    </row>
    <row r="17" spans="1:31" ht="15" customHeight="1" thickTop="1" x14ac:dyDescent="0.2">
      <c r="A17" s="103"/>
      <c r="B17" s="258"/>
      <c r="C17" s="217"/>
      <c r="D17" s="217"/>
      <c r="E17" s="258"/>
      <c r="F17" s="217"/>
      <c r="G17" s="217"/>
      <c r="H17" s="258"/>
      <c r="I17" s="217"/>
      <c r="J17" s="217"/>
      <c r="K17" s="258"/>
      <c r="L17" s="217"/>
      <c r="M17" s="217"/>
      <c r="N17" s="258"/>
      <c r="O17" s="70"/>
      <c r="P17" s="70"/>
      <c r="Q17" s="109"/>
      <c r="R17" s="70"/>
      <c r="S17" s="70"/>
      <c r="T17" s="109"/>
      <c r="U17" s="70"/>
      <c r="V17" s="70"/>
      <c r="W17" s="109"/>
      <c r="X17" s="70"/>
      <c r="Y17" s="70"/>
      <c r="Z17" s="109"/>
      <c r="AA17" s="70"/>
      <c r="AB17" s="70"/>
      <c r="AC17" s="109"/>
      <c r="AD17" s="70"/>
      <c r="AE17" s="70"/>
    </row>
    <row r="18" spans="1:31" ht="15" customHeight="1" x14ac:dyDescent="0.2">
      <c r="A18" s="103" t="s">
        <v>242</v>
      </c>
      <c r="B18" s="217"/>
      <c r="C18" s="217"/>
      <c r="D18" s="217"/>
      <c r="E18" s="217"/>
      <c r="F18" s="217"/>
      <c r="G18" s="217"/>
      <c r="H18" s="217"/>
      <c r="I18" s="217"/>
      <c r="J18" s="217"/>
      <c r="K18" s="217"/>
      <c r="L18" s="217"/>
      <c r="M18" s="217"/>
      <c r="N18" s="217"/>
      <c r="O18" s="70"/>
      <c r="P18" s="70"/>
      <c r="Q18" s="70"/>
      <c r="R18" s="70"/>
      <c r="S18" s="70"/>
      <c r="T18" s="70"/>
      <c r="U18" s="70"/>
      <c r="V18" s="70"/>
      <c r="W18" s="70"/>
      <c r="X18" s="70"/>
      <c r="Y18" s="70"/>
      <c r="Z18" s="70"/>
      <c r="AA18" s="70"/>
      <c r="AB18" s="70"/>
      <c r="AC18" s="70"/>
      <c r="AD18" s="70"/>
      <c r="AE18" s="70"/>
    </row>
    <row r="19" spans="1:31" ht="15" customHeight="1" x14ac:dyDescent="0.2">
      <c r="A19" s="170" t="s">
        <v>241</v>
      </c>
      <c r="B19" s="253">
        <v>36684</v>
      </c>
      <c r="C19" s="254">
        <v>2</v>
      </c>
      <c r="D19" s="261">
        <v>2.0000000000000001E-4</v>
      </c>
      <c r="E19" s="253">
        <v>31641</v>
      </c>
      <c r="F19" s="254">
        <v>5</v>
      </c>
      <c r="G19" s="261">
        <v>5.9999999999999995E-4</v>
      </c>
      <c r="H19" s="253">
        <v>28661</v>
      </c>
      <c r="I19" s="254">
        <v>5</v>
      </c>
      <c r="J19" s="261">
        <v>8.0000000000000004E-4</v>
      </c>
      <c r="K19" s="253">
        <v>30559</v>
      </c>
      <c r="L19" s="254">
        <v>11</v>
      </c>
      <c r="M19" s="261">
        <v>1.4E-3</v>
      </c>
      <c r="N19" s="253">
        <v>37380</v>
      </c>
      <c r="O19" s="143">
        <v>18</v>
      </c>
      <c r="P19" s="169">
        <v>2E-3</v>
      </c>
      <c r="Q19" s="160">
        <v>38433</v>
      </c>
      <c r="R19" s="143">
        <v>20</v>
      </c>
      <c r="S19" s="169">
        <v>2.0999999999999999E-3</v>
      </c>
      <c r="T19" s="160">
        <v>38119</v>
      </c>
      <c r="U19" s="160">
        <v>19</v>
      </c>
      <c r="V19" s="169">
        <v>2E-3</v>
      </c>
      <c r="W19" s="160">
        <v>37550</v>
      </c>
      <c r="X19" s="160">
        <v>14</v>
      </c>
      <c r="Y19" s="169">
        <v>1.5E-3</v>
      </c>
      <c r="Z19" s="160">
        <v>38196</v>
      </c>
      <c r="AA19" s="160">
        <v>7</v>
      </c>
      <c r="AB19" s="169">
        <v>8.0000000000000004E-4</v>
      </c>
      <c r="AC19" s="160">
        <v>38299</v>
      </c>
      <c r="AD19" s="160">
        <v>2</v>
      </c>
      <c r="AE19" s="169">
        <v>2.0000000000000001E-4</v>
      </c>
    </row>
    <row r="20" spans="1:31" s="180" customFormat="1" ht="15" customHeight="1" x14ac:dyDescent="0.2">
      <c r="A20" s="170" t="s">
        <v>269</v>
      </c>
      <c r="B20" s="222">
        <v>232</v>
      </c>
      <c r="C20" s="255">
        <v>0</v>
      </c>
      <c r="D20" s="261">
        <v>1.2999999999999999E-3</v>
      </c>
      <c r="E20" s="222">
        <v>3307</v>
      </c>
      <c r="F20" s="255">
        <v>13</v>
      </c>
      <c r="G20" s="261">
        <v>1.6299999999999999E-2</v>
      </c>
      <c r="H20" s="222">
        <v>2397</v>
      </c>
      <c r="I20" s="255">
        <v>11</v>
      </c>
      <c r="J20" s="261">
        <v>1.77E-2</v>
      </c>
      <c r="K20" s="222">
        <v>0</v>
      </c>
      <c r="L20" s="255">
        <v>0</v>
      </c>
      <c r="M20" s="261">
        <v>0</v>
      </c>
      <c r="N20" s="222">
        <v>0</v>
      </c>
      <c r="O20" s="255">
        <v>0</v>
      </c>
      <c r="P20" s="261">
        <v>0</v>
      </c>
      <c r="Q20" s="222">
        <v>0</v>
      </c>
      <c r="R20" s="255">
        <v>0</v>
      </c>
      <c r="S20" s="261">
        <v>0</v>
      </c>
      <c r="T20" s="222">
        <v>0</v>
      </c>
      <c r="U20" s="255">
        <v>0</v>
      </c>
      <c r="V20" s="261">
        <v>0</v>
      </c>
      <c r="W20" s="222">
        <v>0</v>
      </c>
      <c r="X20" s="255">
        <v>0</v>
      </c>
      <c r="Y20" s="261">
        <v>0</v>
      </c>
      <c r="Z20" s="222">
        <v>0</v>
      </c>
      <c r="AA20" s="255">
        <v>0</v>
      </c>
      <c r="AB20" s="261">
        <v>0</v>
      </c>
      <c r="AC20" s="222">
        <v>0</v>
      </c>
      <c r="AD20" s="255">
        <v>0</v>
      </c>
      <c r="AE20" s="261">
        <v>0</v>
      </c>
    </row>
    <row r="21" spans="1:31" s="151" customFormat="1" ht="15" customHeight="1" x14ac:dyDescent="0.2">
      <c r="A21" s="58" t="s">
        <v>196</v>
      </c>
      <c r="B21" s="222">
        <v>1692</v>
      </c>
      <c r="C21" s="222">
        <v>0</v>
      </c>
      <c r="D21" s="261">
        <v>1E-4</v>
      </c>
      <c r="E21" s="222">
        <v>2234</v>
      </c>
      <c r="F21" s="222">
        <v>3</v>
      </c>
      <c r="G21" s="261">
        <v>4.4999999999999997E-3</v>
      </c>
      <c r="H21" s="222">
        <v>5991</v>
      </c>
      <c r="I21" s="222">
        <v>20</v>
      </c>
      <c r="J21" s="261">
        <v>1.26E-2</v>
      </c>
      <c r="K21" s="222">
        <v>7533</v>
      </c>
      <c r="L21" s="222">
        <v>27</v>
      </c>
      <c r="M21" s="261">
        <v>1.44E-2</v>
      </c>
      <c r="N21" s="222">
        <v>6347</v>
      </c>
      <c r="O21" s="127">
        <v>23</v>
      </c>
      <c r="P21" s="169">
        <v>1.47E-2</v>
      </c>
      <c r="Q21" s="127">
        <v>4968</v>
      </c>
      <c r="R21" s="127">
        <v>15</v>
      </c>
      <c r="S21" s="169">
        <v>1.2200000000000001E-2</v>
      </c>
      <c r="T21" s="127">
        <v>3617</v>
      </c>
      <c r="U21" s="127">
        <v>6</v>
      </c>
      <c r="V21" s="169">
        <v>7.1999999999999998E-3</v>
      </c>
      <c r="W21" s="127">
        <v>2972</v>
      </c>
      <c r="X21" s="127">
        <v>2</v>
      </c>
      <c r="Y21" s="169">
        <v>2.5999999999999999E-3</v>
      </c>
      <c r="Z21" s="127">
        <v>2766</v>
      </c>
      <c r="AA21" s="127">
        <v>1</v>
      </c>
      <c r="AB21" s="169">
        <v>5.9999999999999995E-4</v>
      </c>
      <c r="AC21" s="127">
        <v>2833</v>
      </c>
      <c r="AD21" s="127">
        <v>0</v>
      </c>
      <c r="AE21" s="169">
        <v>1E-4</v>
      </c>
    </row>
    <row r="22" spans="1:31" s="151" customFormat="1" ht="15" customHeight="1" x14ac:dyDescent="0.2">
      <c r="A22" s="58" t="s">
        <v>197</v>
      </c>
      <c r="B22" s="222">
        <v>1700</v>
      </c>
      <c r="C22" s="222">
        <v>0</v>
      </c>
      <c r="D22" s="261">
        <v>2.0000000000000001E-4</v>
      </c>
      <c r="E22" s="222">
        <v>1603</v>
      </c>
      <c r="F22" s="222">
        <v>0</v>
      </c>
      <c r="G22" s="261">
        <v>2.0000000000000001E-4</v>
      </c>
      <c r="H22" s="222">
        <v>1601</v>
      </c>
      <c r="I22" s="222">
        <v>0</v>
      </c>
      <c r="J22" s="261">
        <v>2.9999999999999997E-4</v>
      </c>
      <c r="K22" s="222">
        <v>1614</v>
      </c>
      <c r="L22" s="222">
        <v>0</v>
      </c>
      <c r="M22" s="261">
        <v>2.9999999999999997E-4</v>
      </c>
      <c r="N22" s="222">
        <v>1732</v>
      </c>
      <c r="O22" s="127">
        <v>0</v>
      </c>
      <c r="P22" s="169">
        <v>2.9999999999999997E-4</v>
      </c>
      <c r="Q22" s="127">
        <v>1785</v>
      </c>
      <c r="R22" s="127">
        <v>0</v>
      </c>
      <c r="S22" s="169">
        <v>2.9999999999999997E-4</v>
      </c>
      <c r="T22" s="127">
        <v>1839</v>
      </c>
      <c r="U22" s="127">
        <v>0</v>
      </c>
      <c r="V22" s="169">
        <v>2.9999999999999997E-4</v>
      </c>
      <c r="W22" s="127">
        <v>1934</v>
      </c>
      <c r="X22" s="127">
        <v>0</v>
      </c>
      <c r="Y22" s="169">
        <v>2.9999999999999997E-4</v>
      </c>
      <c r="Z22" s="127">
        <v>2044</v>
      </c>
      <c r="AA22" s="127">
        <v>0</v>
      </c>
      <c r="AB22" s="169">
        <v>2.0000000000000001E-4</v>
      </c>
      <c r="AC22" s="127">
        <v>2046</v>
      </c>
      <c r="AD22" s="127">
        <v>0</v>
      </c>
      <c r="AE22" s="169">
        <v>2.0000000000000001E-4</v>
      </c>
    </row>
    <row r="23" spans="1:31" ht="15" customHeight="1" x14ac:dyDescent="0.2">
      <c r="A23" s="58" t="s">
        <v>53</v>
      </c>
      <c r="B23" s="222">
        <v>16921</v>
      </c>
      <c r="C23" s="255">
        <v>1</v>
      </c>
      <c r="D23" s="261">
        <v>2.0000000000000001E-4</v>
      </c>
      <c r="E23" s="222">
        <v>14076</v>
      </c>
      <c r="F23" s="255">
        <v>4</v>
      </c>
      <c r="G23" s="261">
        <v>1.2999999999999999E-3</v>
      </c>
      <c r="H23" s="222">
        <v>11940</v>
      </c>
      <c r="I23" s="255">
        <v>6</v>
      </c>
      <c r="J23" s="261">
        <v>1.8E-3</v>
      </c>
      <c r="K23" s="222">
        <v>10915</v>
      </c>
      <c r="L23" s="255">
        <v>7</v>
      </c>
      <c r="M23" s="261">
        <v>2.7000000000000001E-3</v>
      </c>
      <c r="N23" s="222">
        <v>10593</v>
      </c>
      <c r="O23" s="71">
        <v>8</v>
      </c>
      <c r="P23" s="169">
        <v>3.0999999999999999E-3</v>
      </c>
      <c r="Q23" s="127">
        <v>10462</v>
      </c>
      <c r="R23" s="71">
        <v>9</v>
      </c>
      <c r="S23" s="169">
        <v>3.3999999999999998E-3</v>
      </c>
      <c r="T23" s="127">
        <v>10070</v>
      </c>
      <c r="U23" s="71">
        <v>9</v>
      </c>
      <c r="V23" s="169">
        <v>3.3999999999999998E-3</v>
      </c>
      <c r="W23" s="127">
        <v>10352</v>
      </c>
      <c r="X23" s="71">
        <v>8</v>
      </c>
      <c r="Y23" s="169">
        <v>3.0000000000000001E-3</v>
      </c>
      <c r="Z23" s="127">
        <v>9533</v>
      </c>
      <c r="AA23" s="71">
        <v>4</v>
      </c>
      <c r="AB23" s="169">
        <v>1.6000000000000001E-3</v>
      </c>
      <c r="AC23" s="127">
        <v>9556</v>
      </c>
      <c r="AD23" s="71">
        <v>1</v>
      </c>
      <c r="AE23" s="169">
        <v>5.9999999999999995E-4</v>
      </c>
    </row>
    <row r="24" spans="1:31" ht="15" customHeight="1" x14ac:dyDescent="0.2">
      <c r="A24" s="58" t="s">
        <v>74</v>
      </c>
      <c r="B24" s="222">
        <v>976</v>
      </c>
      <c r="C24" s="255">
        <v>0</v>
      </c>
      <c r="D24" s="261">
        <v>1E-4</v>
      </c>
      <c r="E24" s="222">
        <v>836</v>
      </c>
      <c r="F24" s="255">
        <v>0</v>
      </c>
      <c r="G24" s="261">
        <v>2.9999999999999997E-4</v>
      </c>
      <c r="H24" s="222">
        <v>957</v>
      </c>
      <c r="I24" s="255">
        <v>0</v>
      </c>
      <c r="J24" s="261">
        <v>1.4E-3</v>
      </c>
      <c r="K24" s="222">
        <v>1241</v>
      </c>
      <c r="L24" s="255">
        <v>2</v>
      </c>
      <c r="M24" s="261">
        <v>5.1000000000000004E-3</v>
      </c>
      <c r="N24" s="222">
        <v>1050</v>
      </c>
      <c r="O24" s="71">
        <v>1</v>
      </c>
      <c r="P24" s="169">
        <v>4.5999999999999999E-3</v>
      </c>
      <c r="Q24" s="127">
        <v>999</v>
      </c>
      <c r="R24" s="71">
        <v>1</v>
      </c>
      <c r="S24" s="169">
        <v>4.8999999999999998E-3</v>
      </c>
      <c r="T24" s="127">
        <v>1597</v>
      </c>
      <c r="U24" s="71">
        <v>3</v>
      </c>
      <c r="V24" s="169">
        <v>8.6E-3</v>
      </c>
      <c r="W24" s="127">
        <v>1880</v>
      </c>
      <c r="X24" s="71">
        <v>3</v>
      </c>
      <c r="Y24" s="169">
        <v>5.3E-3</v>
      </c>
      <c r="Z24" s="127">
        <v>2207</v>
      </c>
      <c r="AA24" s="71">
        <v>3</v>
      </c>
      <c r="AB24" s="169">
        <v>6.4999999999999997E-3</v>
      </c>
      <c r="AC24" s="127">
        <v>1566</v>
      </c>
      <c r="AD24" s="71">
        <v>1</v>
      </c>
      <c r="AE24" s="169">
        <v>2E-3</v>
      </c>
    </row>
    <row r="25" spans="1:31" ht="15" customHeight="1" x14ac:dyDescent="0.2">
      <c r="A25" s="58" t="s">
        <v>51</v>
      </c>
      <c r="B25" s="255">
        <v>6</v>
      </c>
      <c r="C25" s="255">
        <v>1</v>
      </c>
      <c r="D25" s="261" t="s">
        <v>271</v>
      </c>
      <c r="E25" s="255">
        <v>5</v>
      </c>
      <c r="F25" s="255">
        <v>1</v>
      </c>
      <c r="G25" s="261" t="s">
        <v>271</v>
      </c>
      <c r="H25" s="255">
        <v>299</v>
      </c>
      <c r="I25" s="255">
        <v>2</v>
      </c>
      <c r="J25" s="261">
        <v>2.63E-2</v>
      </c>
      <c r="K25" s="255">
        <v>102</v>
      </c>
      <c r="L25" s="255">
        <v>1</v>
      </c>
      <c r="M25" s="261">
        <v>4.7699999999999999E-2</v>
      </c>
      <c r="N25" s="255">
        <v>312</v>
      </c>
      <c r="O25" s="71">
        <v>4</v>
      </c>
      <c r="P25" s="169">
        <v>3.78E-2</v>
      </c>
      <c r="Q25" s="71">
        <v>269</v>
      </c>
      <c r="R25" s="71">
        <v>2</v>
      </c>
      <c r="S25" s="169">
        <v>3.8100000000000002E-2</v>
      </c>
      <c r="T25" s="71">
        <v>474</v>
      </c>
      <c r="U25" s="71">
        <v>4</v>
      </c>
      <c r="V25" s="169">
        <v>3.1E-2</v>
      </c>
      <c r="W25" s="71">
        <v>752</v>
      </c>
      <c r="X25" s="71">
        <v>6</v>
      </c>
      <c r="Y25" s="169">
        <v>2.9499999999999998E-2</v>
      </c>
      <c r="Z25" s="71">
        <v>829</v>
      </c>
      <c r="AA25" s="71">
        <v>8</v>
      </c>
      <c r="AB25" s="169">
        <v>3.7699999999999997E-2</v>
      </c>
      <c r="AC25" s="71">
        <v>932</v>
      </c>
      <c r="AD25" s="71">
        <v>7</v>
      </c>
      <c r="AE25" s="169">
        <v>3.1199999999999999E-2</v>
      </c>
    </row>
    <row r="26" spans="1:31" ht="15" customHeight="1" x14ac:dyDescent="0.2">
      <c r="A26" s="58" t="s">
        <v>50</v>
      </c>
      <c r="B26" s="256">
        <v>1411</v>
      </c>
      <c r="C26" s="220">
        <v>13</v>
      </c>
      <c r="D26" s="261">
        <v>3.8699999999999998E-2</v>
      </c>
      <c r="E26" s="256">
        <v>1411</v>
      </c>
      <c r="F26" s="220">
        <v>14</v>
      </c>
      <c r="G26" s="261">
        <v>3.8600000000000002E-2</v>
      </c>
      <c r="H26" s="256">
        <v>1410</v>
      </c>
      <c r="I26" s="220">
        <v>13</v>
      </c>
      <c r="J26" s="261">
        <v>3.8699999999999998E-2</v>
      </c>
      <c r="K26" s="256">
        <v>1410</v>
      </c>
      <c r="L26" s="220">
        <v>14</v>
      </c>
      <c r="M26" s="261">
        <v>3.8600000000000002E-2</v>
      </c>
      <c r="N26" s="256">
        <v>1410</v>
      </c>
      <c r="O26" s="23">
        <v>14</v>
      </c>
      <c r="P26" s="169">
        <v>4.0599999999999997E-2</v>
      </c>
      <c r="Q26" s="52">
        <v>1409</v>
      </c>
      <c r="R26" s="23">
        <v>14</v>
      </c>
      <c r="S26" s="169">
        <v>3.9100000000000003E-2</v>
      </c>
      <c r="T26" s="52">
        <v>1409</v>
      </c>
      <c r="U26" s="23">
        <v>14</v>
      </c>
      <c r="V26" s="169">
        <v>3.9100000000000003E-2</v>
      </c>
      <c r="W26" s="52">
        <v>1408</v>
      </c>
      <c r="X26" s="23">
        <v>13</v>
      </c>
      <c r="Y26" s="169">
        <v>3.9E-2</v>
      </c>
      <c r="Z26" s="52">
        <v>1042</v>
      </c>
      <c r="AA26" s="23">
        <v>10</v>
      </c>
      <c r="AB26" s="169">
        <v>3.6799999999999999E-2</v>
      </c>
      <c r="AC26" s="52">
        <v>991</v>
      </c>
      <c r="AD26" s="23">
        <v>9</v>
      </c>
      <c r="AE26" s="169">
        <v>3.6200000000000003E-2</v>
      </c>
    </row>
    <row r="27" spans="1:31" ht="15" customHeight="1" x14ac:dyDescent="0.2">
      <c r="A27" s="170" t="s">
        <v>73</v>
      </c>
      <c r="B27" s="218">
        <f>SUM(B19:B26)</f>
        <v>59622</v>
      </c>
      <c r="C27" s="262">
        <f>SUM(C19:C26)</f>
        <v>17</v>
      </c>
      <c r="D27" s="261">
        <v>1.1000000000000001E-3</v>
      </c>
      <c r="E27" s="218">
        <f>SUM(E19:E26)</f>
        <v>55113</v>
      </c>
      <c r="F27" s="262">
        <f>SUM(F19:F26)</f>
        <v>40</v>
      </c>
      <c r="G27" s="261">
        <v>2.8999999999999998E-3</v>
      </c>
      <c r="H27" s="218">
        <f>SUM(H19:H26)</f>
        <v>53256</v>
      </c>
      <c r="I27" s="262">
        <f>SUM(I19:I26)</f>
        <v>57</v>
      </c>
      <c r="J27" s="261">
        <v>4.1999999999999997E-3</v>
      </c>
      <c r="K27" s="218">
        <f>SUM(K19:K26)</f>
        <v>53374</v>
      </c>
      <c r="L27" s="262">
        <f>SUM(L19:L26)</f>
        <v>62</v>
      </c>
      <c r="M27" s="261">
        <v>4.5999999999999999E-3</v>
      </c>
      <c r="N27" s="218">
        <f>SUM(N19:N26)</f>
        <v>58824</v>
      </c>
      <c r="O27" s="33">
        <f>SUM(O19:O26)</f>
        <v>68</v>
      </c>
      <c r="P27" s="169">
        <v>4.7000000000000002E-3</v>
      </c>
      <c r="Q27" s="53">
        <f>SUM(Q19:Q26)</f>
        <v>58325</v>
      </c>
      <c r="R27" s="33">
        <f>SUM(R19:R26)</f>
        <v>61</v>
      </c>
      <c r="S27" s="169">
        <v>4.1999999999999997E-3</v>
      </c>
      <c r="T27" s="53">
        <f>SUM(T19:T26)</f>
        <v>57125</v>
      </c>
      <c r="U27" s="33">
        <v>55</v>
      </c>
      <c r="V27" s="169">
        <v>3.8E-3</v>
      </c>
      <c r="W27" s="53">
        <v>56848</v>
      </c>
      <c r="X27" s="33">
        <v>46</v>
      </c>
      <c r="Y27" s="169">
        <v>3.2000000000000002E-3</v>
      </c>
      <c r="Z27" s="53">
        <v>56617</v>
      </c>
      <c r="AA27" s="33">
        <v>33</v>
      </c>
      <c r="AB27" s="169">
        <v>2.3E-3</v>
      </c>
      <c r="AC27" s="53">
        <v>56223</v>
      </c>
      <c r="AD27" s="33">
        <v>20</v>
      </c>
      <c r="AE27" s="169">
        <v>1.4E-3</v>
      </c>
    </row>
    <row r="28" spans="1:31" ht="15" customHeight="1" x14ac:dyDescent="0.2">
      <c r="A28" s="58" t="s">
        <v>270</v>
      </c>
      <c r="B28" s="220"/>
      <c r="C28" s="220">
        <v>4</v>
      </c>
      <c r="D28" s="263"/>
      <c r="E28" s="220"/>
      <c r="F28" s="220">
        <v>3</v>
      </c>
      <c r="G28" s="263"/>
      <c r="H28" s="220"/>
      <c r="I28" s="220">
        <v>3</v>
      </c>
      <c r="J28" s="263"/>
      <c r="K28" s="220"/>
      <c r="L28" s="220">
        <v>4</v>
      </c>
      <c r="M28" s="263"/>
      <c r="N28" s="220"/>
      <c r="O28" s="23">
        <v>2</v>
      </c>
      <c r="P28" s="171"/>
      <c r="Q28" s="23"/>
      <c r="R28" s="23">
        <v>2</v>
      </c>
      <c r="S28" s="171"/>
      <c r="T28" s="23"/>
      <c r="U28" s="23">
        <v>1</v>
      </c>
      <c r="V28" s="171"/>
      <c r="W28" s="23"/>
      <c r="X28" s="23">
        <v>2</v>
      </c>
      <c r="Y28" s="171"/>
      <c r="Z28" s="23"/>
      <c r="AA28" s="23">
        <v>3</v>
      </c>
      <c r="AB28" s="171"/>
      <c r="AC28" s="23"/>
      <c r="AD28" s="23">
        <v>3</v>
      </c>
      <c r="AE28" s="171"/>
    </row>
    <row r="29" spans="1:31" ht="15" customHeight="1" x14ac:dyDescent="0.2">
      <c r="A29" s="170" t="s">
        <v>73</v>
      </c>
      <c r="B29" s="218">
        <f>B27+B28</f>
        <v>59622</v>
      </c>
      <c r="C29" s="264">
        <f>C27+C28</f>
        <v>21</v>
      </c>
      <c r="D29" s="261">
        <v>1.4E-3</v>
      </c>
      <c r="E29" s="218">
        <f>E27+E28</f>
        <v>55113</v>
      </c>
      <c r="F29" s="264">
        <f>F27+F28</f>
        <v>43</v>
      </c>
      <c r="G29" s="261">
        <v>3.0999999999999999E-3</v>
      </c>
      <c r="H29" s="218">
        <f>H27+H28</f>
        <v>53256</v>
      </c>
      <c r="I29" s="264">
        <f>I27+I28</f>
        <v>60</v>
      </c>
      <c r="J29" s="261">
        <v>4.4999999999999997E-3</v>
      </c>
      <c r="K29" s="218">
        <f>K27+K28</f>
        <v>53374</v>
      </c>
      <c r="L29" s="264">
        <f>L27+L28</f>
        <v>66</v>
      </c>
      <c r="M29" s="261">
        <v>4.8999999999999998E-3</v>
      </c>
      <c r="N29" s="53">
        <f>N27+N28</f>
        <v>58824</v>
      </c>
      <c r="O29" s="30">
        <f>O27+O28</f>
        <v>70</v>
      </c>
      <c r="P29" s="169">
        <v>4.7999999999999996E-3</v>
      </c>
      <c r="Q29" s="53">
        <f>Q27+Q28</f>
        <v>58325</v>
      </c>
      <c r="R29" s="30">
        <f>R27+R28</f>
        <v>63</v>
      </c>
      <c r="S29" s="169">
        <v>4.4000000000000003E-3</v>
      </c>
      <c r="T29" s="53">
        <f>T27+T28</f>
        <v>57125</v>
      </c>
      <c r="U29" s="30">
        <v>56</v>
      </c>
      <c r="V29" s="169">
        <v>4.0000000000000001E-3</v>
      </c>
      <c r="W29" s="53">
        <v>56848</v>
      </c>
      <c r="X29" s="30">
        <v>48</v>
      </c>
      <c r="Y29" s="169">
        <v>3.3E-3</v>
      </c>
      <c r="Z29" s="53">
        <v>56617</v>
      </c>
      <c r="AA29" s="30">
        <v>36</v>
      </c>
      <c r="AB29" s="169">
        <v>2.5000000000000001E-3</v>
      </c>
      <c r="AC29" s="53">
        <v>56223</v>
      </c>
      <c r="AD29" s="30">
        <v>23</v>
      </c>
      <c r="AE29" s="169">
        <v>1.6999999999999999E-3</v>
      </c>
    </row>
    <row r="30" spans="1:31" ht="15" customHeight="1" x14ac:dyDescent="0.2">
      <c r="A30" s="58" t="s">
        <v>72</v>
      </c>
      <c r="B30" s="266">
        <v>1461</v>
      </c>
      <c r="C30" s="267"/>
      <c r="D30" s="268"/>
      <c r="E30" s="266">
        <v>1861</v>
      </c>
      <c r="F30" s="267"/>
      <c r="G30" s="268"/>
      <c r="H30" s="266">
        <v>1255</v>
      </c>
      <c r="I30" s="267"/>
      <c r="J30" s="268"/>
      <c r="K30" s="266">
        <v>1251</v>
      </c>
      <c r="L30" s="267"/>
      <c r="M30" s="268"/>
      <c r="N30" s="19">
        <v>1016</v>
      </c>
      <c r="O30" s="54"/>
      <c r="P30" s="173"/>
      <c r="Q30" s="19">
        <v>1183</v>
      </c>
      <c r="R30" s="54"/>
      <c r="S30" s="173"/>
      <c r="T30" s="19">
        <v>768</v>
      </c>
      <c r="U30" s="54"/>
      <c r="V30" s="173"/>
      <c r="W30" s="19">
        <v>859</v>
      </c>
      <c r="X30" s="54"/>
      <c r="Y30" s="173"/>
      <c r="Z30" s="19">
        <v>633</v>
      </c>
      <c r="AA30" s="54"/>
      <c r="AB30" s="173"/>
      <c r="AC30" s="19">
        <v>1329</v>
      </c>
      <c r="AD30" s="54"/>
      <c r="AE30" s="173"/>
    </row>
    <row r="31" spans="1:31" ht="15" customHeight="1" x14ac:dyDescent="0.2">
      <c r="A31" s="58" t="s">
        <v>48</v>
      </c>
      <c r="B31" s="218">
        <f>B29+B30</f>
        <v>61083</v>
      </c>
      <c r="C31" s="217"/>
      <c r="D31" s="217"/>
      <c r="E31" s="218">
        <f>E29+E30</f>
        <v>56974</v>
      </c>
      <c r="F31" s="217"/>
      <c r="G31" s="217"/>
      <c r="H31" s="218">
        <f>H29+H30</f>
        <v>54511</v>
      </c>
      <c r="I31" s="217"/>
      <c r="J31" s="217"/>
      <c r="K31" s="218">
        <f>K29+K30</f>
        <v>54625</v>
      </c>
      <c r="L31" s="217"/>
      <c r="M31" s="217"/>
      <c r="N31" s="19">
        <f>N29+N30</f>
        <v>59840</v>
      </c>
      <c r="O31" s="70"/>
      <c r="P31" s="70"/>
      <c r="Q31" s="53">
        <f>Q29+Q30</f>
        <v>59508</v>
      </c>
      <c r="R31" s="70"/>
      <c r="S31" s="70"/>
      <c r="T31" s="53">
        <f>T29+T30</f>
        <v>57893</v>
      </c>
      <c r="U31" s="70"/>
      <c r="V31" s="70"/>
      <c r="W31" s="53">
        <f>W29+W30</f>
        <v>57707</v>
      </c>
      <c r="X31" s="70"/>
      <c r="Y31" s="70"/>
      <c r="Z31" s="53">
        <f>Z29+Z30</f>
        <v>57250</v>
      </c>
      <c r="AA31" s="70"/>
      <c r="AB31" s="70"/>
      <c r="AC31" s="53">
        <v>57552</v>
      </c>
      <c r="AD31" s="70"/>
      <c r="AE31" s="70"/>
    </row>
    <row r="32" spans="1:31" ht="15" customHeight="1" x14ac:dyDescent="0.2">
      <c r="A32" s="58" t="s">
        <v>43</v>
      </c>
      <c r="B32" s="256">
        <v>6693</v>
      </c>
      <c r="C32" s="217"/>
      <c r="D32" s="217"/>
      <c r="E32" s="256">
        <v>6361</v>
      </c>
      <c r="F32" s="217"/>
      <c r="G32" s="217"/>
      <c r="H32" s="256">
        <v>6363</v>
      </c>
      <c r="I32" s="217"/>
      <c r="J32" s="217"/>
      <c r="K32" s="256">
        <v>6672</v>
      </c>
      <c r="L32" s="217"/>
      <c r="M32" s="217"/>
      <c r="N32" s="256">
        <v>6614</v>
      </c>
      <c r="O32" s="70"/>
      <c r="P32" s="70"/>
      <c r="Q32" s="52">
        <v>6500</v>
      </c>
      <c r="R32" s="70"/>
      <c r="S32" s="70"/>
      <c r="T32" s="52">
        <v>6511</v>
      </c>
      <c r="U32" s="70"/>
      <c r="V32" s="70"/>
      <c r="W32" s="52">
        <v>6696</v>
      </c>
      <c r="X32" s="70"/>
      <c r="Y32" s="70"/>
      <c r="Z32" s="52">
        <v>7081</v>
      </c>
      <c r="AA32" s="70"/>
      <c r="AB32" s="70"/>
      <c r="AC32" s="52">
        <v>7072</v>
      </c>
      <c r="AD32" s="70"/>
      <c r="AE32" s="70"/>
    </row>
    <row r="33" spans="1:31" ht="15" customHeight="1" thickBot="1" x14ac:dyDescent="0.25">
      <c r="A33" s="58" t="s">
        <v>42</v>
      </c>
      <c r="B33" s="21">
        <f>B31+B32</f>
        <v>67776</v>
      </c>
      <c r="C33" s="217"/>
      <c r="D33" s="217"/>
      <c r="E33" s="21">
        <f>E31+E32</f>
        <v>63335</v>
      </c>
      <c r="F33" s="217"/>
      <c r="G33" s="217"/>
      <c r="H33" s="21">
        <f>H31+H32</f>
        <v>60874</v>
      </c>
      <c r="I33" s="217"/>
      <c r="J33" s="217"/>
      <c r="K33" s="21">
        <f>K31+K32</f>
        <v>61297</v>
      </c>
      <c r="L33" s="217"/>
      <c r="M33" s="217"/>
      <c r="N33" s="21">
        <f>N31+N32</f>
        <v>66454</v>
      </c>
      <c r="O33" s="70"/>
      <c r="P33" s="70"/>
      <c r="Q33" s="21">
        <f>Q31+Q32</f>
        <v>66008</v>
      </c>
      <c r="R33" s="70"/>
      <c r="S33" s="70"/>
      <c r="T33" s="21">
        <f>T31+T32</f>
        <v>64404</v>
      </c>
      <c r="U33" s="70"/>
      <c r="V33" s="70"/>
      <c r="W33" s="21">
        <f>W31+W32</f>
        <v>64403</v>
      </c>
      <c r="X33" s="70"/>
      <c r="Y33" s="70"/>
      <c r="Z33" s="21">
        <f>Z31+Z32</f>
        <v>64331</v>
      </c>
      <c r="AA33" s="70"/>
      <c r="AB33" s="70"/>
      <c r="AC33" s="21">
        <v>64624</v>
      </c>
      <c r="AD33" s="70"/>
      <c r="AE33" s="70"/>
    </row>
    <row r="34" spans="1:31" ht="27" customHeight="1" thickTop="1" thickBot="1" x14ac:dyDescent="0.25">
      <c r="A34" s="57" t="s">
        <v>71</v>
      </c>
      <c r="B34" s="55">
        <f>B14-B29</f>
        <v>982</v>
      </c>
      <c r="C34" s="143">
        <f>C14-C29</f>
        <v>388</v>
      </c>
      <c r="D34" s="169">
        <v>2.5600000000000001E-2</v>
      </c>
      <c r="E34" s="55">
        <f>E14-E29</f>
        <v>1549</v>
      </c>
      <c r="F34" s="143">
        <f>F14-F29</f>
        <v>400</v>
      </c>
      <c r="G34" s="169">
        <v>2.8199999999999999E-2</v>
      </c>
      <c r="H34" s="55">
        <f>H14-H29</f>
        <v>1945</v>
      </c>
      <c r="I34" s="143">
        <f>I14-I29</f>
        <v>415</v>
      </c>
      <c r="J34" s="169">
        <v>3.0099999999999998E-2</v>
      </c>
      <c r="K34" s="55">
        <f>K14-K29</f>
        <v>2064</v>
      </c>
      <c r="L34" s="143">
        <f>L14-L29</f>
        <v>455</v>
      </c>
      <c r="M34" s="169">
        <v>3.2800000000000003E-2</v>
      </c>
      <c r="N34" s="55">
        <f>N14-N29</f>
        <v>2537</v>
      </c>
      <c r="O34" s="143">
        <f>O14-O29</f>
        <v>490</v>
      </c>
      <c r="P34" s="169">
        <v>3.2000000000000001E-2</v>
      </c>
      <c r="Q34" s="55">
        <f>Q14-Q29</f>
        <v>2692</v>
      </c>
      <c r="R34" s="143">
        <f>R14-R29</f>
        <v>492</v>
      </c>
      <c r="S34" s="169">
        <v>3.2300000000000002E-2</v>
      </c>
      <c r="T34" s="55">
        <f>T14-T29</f>
        <v>3003</v>
      </c>
      <c r="U34" s="143">
        <f>U14-U29</f>
        <v>482</v>
      </c>
      <c r="V34" s="169">
        <v>3.2000000000000001E-2</v>
      </c>
      <c r="W34" s="55">
        <v>3264</v>
      </c>
      <c r="X34" s="143">
        <v>466</v>
      </c>
      <c r="Y34" s="169">
        <v>3.1E-2</v>
      </c>
      <c r="Z34" s="55">
        <v>3350</v>
      </c>
      <c r="AA34" s="143">
        <v>453</v>
      </c>
      <c r="AB34" s="169">
        <v>3.0200000000000001E-2</v>
      </c>
      <c r="AC34" s="55">
        <v>3614</v>
      </c>
      <c r="AD34" s="56">
        <v>445</v>
      </c>
      <c r="AE34" s="169">
        <v>2.9700000000000001E-2</v>
      </c>
    </row>
    <row r="35" spans="1:31" ht="15" customHeight="1" thickTop="1" x14ac:dyDescent="0.2">
      <c r="A35" s="103"/>
      <c r="B35" s="119"/>
      <c r="C35" s="119"/>
      <c r="D35" s="163"/>
      <c r="E35" s="119"/>
      <c r="F35" s="119"/>
      <c r="G35" s="163"/>
      <c r="H35" s="119"/>
      <c r="I35" s="119"/>
      <c r="J35" s="163"/>
      <c r="K35" s="119"/>
      <c r="L35" s="119"/>
      <c r="M35" s="163"/>
      <c r="N35" s="119"/>
      <c r="O35" s="119"/>
      <c r="P35" s="163"/>
      <c r="Q35" s="119"/>
      <c r="R35" s="119"/>
      <c r="S35" s="163"/>
      <c r="T35" s="119"/>
      <c r="U35" s="119"/>
      <c r="V35" s="163"/>
      <c r="W35" s="119"/>
      <c r="X35" s="119"/>
      <c r="Y35" s="163"/>
      <c r="Z35" s="119"/>
      <c r="AA35" s="119"/>
      <c r="AB35" s="163"/>
      <c r="AC35" s="163"/>
      <c r="AD35" s="163"/>
      <c r="AE35" s="163"/>
    </row>
    <row r="36" spans="1:31" ht="15" customHeight="1" x14ac:dyDescent="0.2">
      <c r="A36" s="433" t="s">
        <v>264</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row>
    <row r="37" spans="1:31" s="180" customFormat="1" ht="15" customHeight="1" x14ac:dyDescent="0.2">
      <c r="A37" s="433" t="s">
        <v>265</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row>
    <row r="38" spans="1:31" ht="15" customHeight="1" x14ac:dyDescent="0.2">
      <c r="A38" s="433" t="s">
        <v>266</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row>
    <row r="39" spans="1:31" s="192" customFormat="1" ht="15" customHeight="1" x14ac:dyDescent="0.2">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row>
  </sheetData>
  <mergeCells count="14">
    <mergeCell ref="A37:AE37"/>
    <mergeCell ref="A36:AE36"/>
    <mergeCell ref="A38:AE38"/>
    <mergeCell ref="A2:AE2"/>
    <mergeCell ref="T3:V3"/>
    <mergeCell ref="Q3:S3"/>
    <mergeCell ref="W3:Y3"/>
    <mergeCell ref="AC3:AE3"/>
    <mergeCell ref="Z3:AB3"/>
    <mergeCell ref="N3:P3"/>
    <mergeCell ref="K3:M3"/>
    <mergeCell ref="H3:J3"/>
    <mergeCell ref="E3:G3"/>
    <mergeCell ref="B3:D3"/>
  </mergeCells>
  <pageMargins left="0.5" right="0.25" top="0.75" bottom="0.75" header="0.3" footer="0.3"/>
  <pageSetup scale="55" fitToWidth="2" fitToHeight="2" orientation="landscape" r:id="rId1"/>
  <colBreaks count="1" manualBreakCount="1">
    <brk id="28" max="3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8CD6-EBE3-4119-9FDE-E16DB89B903F}">
  <sheetPr>
    <tabColor theme="0" tint="-4.9989318521683403E-2"/>
    <pageSetUpPr fitToPage="1"/>
  </sheetPr>
  <dimension ref="A1:R251"/>
  <sheetViews>
    <sheetView showRuler="0" view="pageBreakPreview" zoomScaleNormal="100" zoomScaleSheetLayoutView="100" workbookViewId="0">
      <pane xSplit="1" ySplit="2" topLeftCell="B181" activePane="bottomRight" state="frozen"/>
      <selection pane="topRight" activeCell="B1" sqref="B1"/>
      <selection pane="bottomLeft" activeCell="A3" sqref="A3"/>
      <selection pane="bottomRight"/>
    </sheetView>
  </sheetViews>
  <sheetFormatPr defaultColWidth="13.5703125" defaultRowHeight="12.75" x14ac:dyDescent="0.2"/>
  <cols>
    <col min="1" max="1" width="99.85546875" style="193" customWidth="1"/>
    <col min="2" max="6" width="12.42578125" style="193" customWidth="1"/>
    <col min="7" max="9" width="13.140625" style="194" customWidth="1"/>
    <col min="10" max="10" width="13.140625" style="348" customWidth="1"/>
    <col min="11" max="11" width="13.140625" style="194" customWidth="1"/>
    <col min="12" max="16384" width="13.5703125" style="193"/>
  </cols>
  <sheetData>
    <row r="1" spans="1:13" ht="51" customHeight="1" thickBot="1" x14ac:dyDescent="0.25">
      <c r="A1" s="369" t="s">
        <v>288</v>
      </c>
      <c r="B1" s="370"/>
      <c r="C1" s="370"/>
      <c r="D1" s="370"/>
      <c r="E1" s="371"/>
      <c r="F1" s="370"/>
      <c r="G1" s="370"/>
      <c r="H1" s="370"/>
      <c r="I1" s="370"/>
      <c r="J1" s="370"/>
      <c r="K1" s="372"/>
    </row>
    <row r="2" spans="1:13" ht="38.25" customHeight="1" x14ac:dyDescent="0.2">
      <c r="A2" s="373" t="s">
        <v>209</v>
      </c>
      <c r="B2" s="157" t="s">
        <v>127</v>
      </c>
      <c r="C2" s="157" t="s">
        <v>137</v>
      </c>
      <c r="D2" s="157" t="s">
        <v>143</v>
      </c>
      <c r="E2" s="157" t="s">
        <v>152</v>
      </c>
      <c r="F2" s="157" t="s">
        <v>191</v>
      </c>
      <c r="G2" s="157" t="s">
        <v>200</v>
      </c>
      <c r="H2" s="157" t="s">
        <v>229</v>
      </c>
      <c r="I2" s="157" t="s">
        <v>231</v>
      </c>
      <c r="J2" s="157" t="s">
        <v>257</v>
      </c>
      <c r="K2" s="374" t="s">
        <v>284</v>
      </c>
    </row>
    <row r="3" spans="1:13" ht="15" customHeight="1" x14ac:dyDescent="0.2">
      <c r="A3" s="375"/>
      <c r="B3" s="368"/>
      <c r="C3" s="368"/>
      <c r="D3" s="368"/>
      <c r="E3" s="368"/>
      <c r="F3" s="368"/>
      <c r="G3" s="368"/>
      <c r="H3" s="368"/>
      <c r="I3" s="368"/>
      <c r="J3" s="368"/>
      <c r="K3" s="376"/>
    </row>
    <row r="4" spans="1:13" ht="15" customHeight="1" x14ac:dyDescent="0.2">
      <c r="A4" s="377" t="s">
        <v>126</v>
      </c>
      <c r="B4" s="154"/>
      <c r="C4" s="154"/>
      <c r="D4" s="154"/>
      <c r="E4" s="154"/>
      <c r="F4" s="154"/>
      <c r="G4" s="154"/>
      <c r="H4" s="154"/>
      <c r="I4" s="154"/>
      <c r="J4" s="154"/>
      <c r="K4" s="341"/>
    </row>
    <row r="5" spans="1:13" ht="17.25" customHeight="1" x14ac:dyDescent="0.2">
      <c r="A5" s="367" t="s">
        <v>132</v>
      </c>
      <c r="B5" s="72">
        <v>0.47</v>
      </c>
      <c r="C5" s="72">
        <v>0.49</v>
      </c>
      <c r="D5" s="72">
        <v>0.52</v>
      </c>
      <c r="E5" s="72">
        <v>0.5</v>
      </c>
      <c r="F5" s="72">
        <v>0.52</v>
      </c>
      <c r="G5" s="72">
        <v>0.43</v>
      </c>
      <c r="H5" s="223">
        <v>0.5</v>
      </c>
      <c r="I5" s="223">
        <v>0.37</v>
      </c>
      <c r="J5" s="223">
        <v>0.36</v>
      </c>
      <c r="K5" s="378">
        <v>0.37</v>
      </c>
    </row>
    <row r="6" spans="1:13" ht="17.25" customHeight="1" x14ac:dyDescent="0.2">
      <c r="A6" s="367" t="s">
        <v>133</v>
      </c>
      <c r="B6" s="72">
        <v>0.44</v>
      </c>
      <c r="C6" s="72">
        <v>0.46</v>
      </c>
      <c r="D6" s="72">
        <v>0.48</v>
      </c>
      <c r="E6" s="72">
        <v>0.48</v>
      </c>
      <c r="F6" s="72">
        <v>0.5</v>
      </c>
      <c r="G6" s="72">
        <v>0.42</v>
      </c>
      <c r="H6" s="223">
        <v>0.48</v>
      </c>
      <c r="I6" s="223">
        <v>0.34</v>
      </c>
      <c r="J6" s="223">
        <v>0.37</v>
      </c>
      <c r="K6" s="378">
        <v>0.37</v>
      </c>
    </row>
    <row r="7" spans="1:13" ht="15" customHeight="1" x14ac:dyDescent="0.2">
      <c r="A7" s="367"/>
      <c r="B7" s="368"/>
      <c r="C7" s="368"/>
      <c r="D7" s="368"/>
      <c r="E7" s="368"/>
      <c r="F7" s="368"/>
      <c r="G7" s="368"/>
      <c r="H7" s="215"/>
      <c r="I7" s="215"/>
      <c r="J7" s="215"/>
      <c r="K7" s="379"/>
    </row>
    <row r="8" spans="1:13" x14ac:dyDescent="0.2">
      <c r="A8" s="367" t="s">
        <v>125</v>
      </c>
      <c r="B8" s="195">
        <v>3768</v>
      </c>
      <c r="C8" s="195">
        <v>4095</v>
      </c>
      <c r="D8" s="195">
        <v>4091</v>
      </c>
      <c r="E8" s="195">
        <v>4035</v>
      </c>
      <c r="F8" s="195">
        <v>4105</v>
      </c>
      <c r="G8" s="195">
        <v>4261</v>
      </c>
      <c r="H8" s="259">
        <v>4297</v>
      </c>
      <c r="I8" s="259">
        <v>4122</v>
      </c>
      <c r="J8" s="259">
        <v>4116</v>
      </c>
      <c r="K8" s="380">
        <v>4178</v>
      </c>
    </row>
    <row r="9" spans="1:13" ht="15" customHeight="1" x14ac:dyDescent="0.2">
      <c r="A9" s="367"/>
      <c r="B9" s="368"/>
      <c r="C9" s="368"/>
      <c r="D9" s="368"/>
      <c r="E9" s="368"/>
      <c r="F9" s="368"/>
      <c r="G9" s="368"/>
      <c r="H9" s="215"/>
      <c r="I9" s="215"/>
      <c r="J9" s="215"/>
      <c r="K9" s="379"/>
    </row>
    <row r="10" spans="1:13" ht="15" customHeight="1" x14ac:dyDescent="0.2">
      <c r="A10" s="367" t="s">
        <v>145</v>
      </c>
      <c r="B10" s="158">
        <v>0.15</v>
      </c>
      <c r="C10" s="158">
        <v>0.16</v>
      </c>
      <c r="D10" s="158">
        <v>0.17</v>
      </c>
      <c r="E10" s="158">
        <v>0.19</v>
      </c>
      <c r="F10" s="158">
        <v>0.19</v>
      </c>
      <c r="G10" s="158">
        <v>0.15</v>
      </c>
      <c r="H10" s="277">
        <v>0.17</v>
      </c>
      <c r="I10" s="277">
        <v>0.12</v>
      </c>
      <c r="J10" s="277">
        <v>0.11</v>
      </c>
      <c r="K10" s="381">
        <v>0.13</v>
      </c>
    </row>
    <row r="11" spans="1:13" ht="15" customHeight="1" x14ac:dyDescent="0.2">
      <c r="A11" s="367" t="s">
        <v>144</v>
      </c>
      <c r="B11" s="158">
        <v>0.14000000000000001</v>
      </c>
      <c r="C11" s="158">
        <v>0.15</v>
      </c>
      <c r="D11" s="158">
        <v>0.16</v>
      </c>
      <c r="E11" s="158">
        <v>0.18</v>
      </c>
      <c r="F11" s="158">
        <v>0.18</v>
      </c>
      <c r="G11" s="158">
        <v>0.14000000000000001</v>
      </c>
      <c r="H11" s="277">
        <v>0.16</v>
      </c>
      <c r="I11" s="277">
        <v>0.11</v>
      </c>
      <c r="J11" s="277">
        <v>0.12</v>
      </c>
      <c r="K11" s="381">
        <v>0.13</v>
      </c>
    </row>
    <row r="12" spans="1:13" ht="15" customHeight="1" x14ac:dyDescent="0.2">
      <c r="A12" s="367"/>
      <c r="B12" s="158"/>
      <c r="C12" s="158"/>
      <c r="D12" s="158"/>
      <c r="E12" s="158"/>
      <c r="F12" s="158"/>
      <c r="G12" s="158"/>
      <c r="H12" s="277"/>
      <c r="I12" s="277"/>
      <c r="J12" s="277"/>
      <c r="K12" s="381"/>
    </row>
    <row r="13" spans="1:13" ht="15" customHeight="1" x14ac:dyDescent="0.2">
      <c r="A13" s="367" t="s">
        <v>146</v>
      </c>
      <c r="B13" s="159">
        <v>23.41</v>
      </c>
      <c r="C13" s="159">
        <v>23.73</v>
      </c>
      <c r="D13" s="159">
        <v>23.67</v>
      </c>
      <c r="E13" s="159">
        <v>23.83</v>
      </c>
      <c r="F13" s="159">
        <v>24.9</v>
      </c>
      <c r="G13" s="159">
        <v>25.75</v>
      </c>
      <c r="H13" s="278">
        <v>25.92</v>
      </c>
      <c r="I13" s="278">
        <v>26.3</v>
      </c>
      <c r="J13" s="278">
        <v>26.38</v>
      </c>
      <c r="K13" s="382">
        <v>27.73</v>
      </c>
      <c r="M13" s="345"/>
    </row>
    <row r="14" spans="1:13" ht="15" customHeight="1" x14ac:dyDescent="0.2">
      <c r="A14" s="367" t="s">
        <v>147</v>
      </c>
      <c r="B14" s="159">
        <v>15.03</v>
      </c>
      <c r="C14" s="159">
        <v>14.35</v>
      </c>
      <c r="D14" s="159">
        <v>14.13</v>
      </c>
      <c r="E14" s="159">
        <v>13.52</v>
      </c>
      <c r="F14" s="159">
        <v>14.61</v>
      </c>
      <c r="G14" s="159">
        <v>15.35</v>
      </c>
      <c r="H14" s="278">
        <v>15.01</v>
      </c>
      <c r="I14" s="278">
        <v>15.22</v>
      </c>
      <c r="J14" s="278">
        <v>15.26</v>
      </c>
      <c r="K14" s="382">
        <v>16.72</v>
      </c>
      <c r="M14" s="345"/>
    </row>
    <row r="15" spans="1:13" ht="15" customHeight="1" x14ac:dyDescent="0.2">
      <c r="A15" s="375"/>
      <c r="B15" s="196"/>
      <c r="C15" s="196"/>
      <c r="D15" s="196"/>
      <c r="E15" s="196"/>
      <c r="F15" s="196"/>
      <c r="G15" s="196"/>
      <c r="H15" s="232"/>
      <c r="I15" s="232"/>
      <c r="J15" s="232"/>
      <c r="K15" s="383"/>
    </row>
    <row r="16" spans="1:13" ht="15" customHeight="1" x14ac:dyDescent="0.2">
      <c r="A16" s="367" t="s">
        <v>124</v>
      </c>
      <c r="B16" s="160">
        <v>498</v>
      </c>
      <c r="C16" s="160">
        <v>532</v>
      </c>
      <c r="D16" s="160">
        <v>596</v>
      </c>
      <c r="E16" s="160">
        <v>2333</v>
      </c>
      <c r="F16" s="160">
        <v>523</v>
      </c>
      <c r="G16" s="160">
        <v>380</v>
      </c>
      <c r="H16" s="253">
        <v>493</v>
      </c>
      <c r="I16" s="253">
        <v>750</v>
      </c>
      <c r="J16" s="253">
        <v>1105</v>
      </c>
      <c r="K16" s="384">
        <v>436</v>
      </c>
      <c r="M16" s="345"/>
    </row>
    <row r="17" spans="1:13" ht="15" customHeight="1" x14ac:dyDescent="0.2">
      <c r="A17" s="367" t="s">
        <v>148</v>
      </c>
      <c r="B17" s="143">
        <v>439</v>
      </c>
      <c r="C17" s="143">
        <v>943</v>
      </c>
      <c r="D17" s="143">
        <v>517</v>
      </c>
      <c r="E17" s="143">
        <v>391</v>
      </c>
      <c r="F17" s="143">
        <v>329</v>
      </c>
      <c r="G17" s="143">
        <v>323</v>
      </c>
      <c r="H17" s="254">
        <v>380</v>
      </c>
      <c r="I17" s="254">
        <v>645</v>
      </c>
      <c r="J17" s="254">
        <v>438</v>
      </c>
      <c r="K17" s="385">
        <v>377</v>
      </c>
      <c r="M17" s="345"/>
    </row>
    <row r="18" spans="1:13" ht="15" customHeight="1" x14ac:dyDescent="0.2">
      <c r="A18" s="375"/>
      <c r="B18" s="196"/>
      <c r="C18" s="196"/>
      <c r="D18" s="196"/>
      <c r="E18" s="196"/>
      <c r="F18" s="196"/>
      <c r="G18" s="196"/>
      <c r="H18" s="232"/>
      <c r="I18" s="232"/>
      <c r="J18" s="232"/>
      <c r="K18" s="383"/>
    </row>
    <row r="19" spans="1:13" ht="15" customHeight="1" x14ac:dyDescent="0.2">
      <c r="A19" s="367" t="s">
        <v>249</v>
      </c>
      <c r="B19" s="160">
        <v>59837</v>
      </c>
      <c r="C19" s="160">
        <v>59967</v>
      </c>
      <c r="D19" s="160">
        <v>60112</v>
      </c>
      <c r="E19" s="160">
        <v>60128</v>
      </c>
      <c r="F19" s="160">
        <v>61017</v>
      </c>
      <c r="G19" s="160">
        <v>61361</v>
      </c>
      <c r="H19" s="253">
        <v>55438</v>
      </c>
      <c r="I19" s="253">
        <v>55201</v>
      </c>
      <c r="J19" s="253">
        <v>56662</v>
      </c>
      <c r="K19" s="384">
        <v>60604</v>
      </c>
      <c r="M19" s="345"/>
    </row>
    <row r="20" spans="1:13" ht="15" customHeight="1" x14ac:dyDescent="0.2">
      <c r="A20" s="367" t="s">
        <v>123</v>
      </c>
      <c r="B20" s="197">
        <v>297</v>
      </c>
      <c r="C20" s="197">
        <v>302</v>
      </c>
      <c r="D20" s="197">
        <v>310</v>
      </c>
      <c r="E20" s="197">
        <v>320</v>
      </c>
      <c r="F20" s="197">
        <v>323</v>
      </c>
      <c r="G20" s="197">
        <v>320</v>
      </c>
      <c r="H20" s="260">
        <v>328</v>
      </c>
      <c r="I20" s="260">
        <v>301</v>
      </c>
      <c r="J20" s="260">
        <v>282</v>
      </c>
      <c r="K20" s="386">
        <v>256</v>
      </c>
      <c r="M20" s="346"/>
    </row>
    <row r="21" spans="1:13" ht="15" customHeight="1" x14ac:dyDescent="0.2">
      <c r="A21" s="375"/>
      <c r="B21" s="196"/>
      <c r="C21" s="196"/>
      <c r="D21" s="196"/>
      <c r="E21" s="196"/>
      <c r="F21" s="196"/>
      <c r="G21" s="196"/>
      <c r="H21" s="196"/>
      <c r="I21" s="196"/>
      <c r="J21" s="196"/>
      <c r="K21" s="387"/>
    </row>
    <row r="22" spans="1:13" ht="15" customHeight="1" x14ac:dyDescent="0.2">
      <c r="A22" s="377" t="s">
        <v>122</v>
      </c>
      <c r="B22" s="162"/>
      <c r="C22" s="162"/>
      <c r="D22" s="162"/>
      <c r="E22" s="162"/>
      <c r="F22" s="162"/>
      <c r="G22" s="162"/>
      <c r="H22" s="162"/>
      <c r="I22" s="162"/>
      <c r="J22" s="162"/>
      <c r="K22" s="388"/>
    </row>
    <row r="23" spans="1:13" ht="15" customHeight="1" x14ac:dyDescent="0.2">
      <c r="A23" s="375"/>
      <c r="B23" s="196"/>
      <c r="C23" s="196"/>
      <c r="D23" s="196"/>
      <c r="E23" s="196"/>
      <c r="F23" s="196"/>
      <c r="G23" s="368"/>
      <c r="H23" s="368"/>
      <c r="I23" s="368"/>
      <c r="J23" s="368"/>
      <c r="K23" s="376"/>
    </row>
    <row r="24" spans="1:13" ht="15" customHeight="1" x14ac:dyDescent="0.2">
      <c r="A24" s="367" t="s">
        <v>243</v>
      </c>
      <c r="B24" s="126">
        <v>18.5</v>
      </c>
      <c r="C24" s="126">
        <v>16.2</v>
      </c>
      <c r="D24" s="126">
        <v>16.2</v>
      </c>
      <c r="E24" s="126">
        <v>17.7</v>
      </c>
      <c r="F24" s="126">
        <v>17.399999999999999</v>
      </c>
      <c r="G24" s="126">
        <v>17.3</v>
      </c>
      <c r="H24" s="224">
        <v>17.399999999999999</v>
      </c>
      <c r="I24" s="224">
        <v>20.8</v>
      </c>
      <c r="J24" s="224">
        <v>40.4</v>
      </c>
      <c r="K24" s="389">
        <v>63.6</v>
      </c>
    </row>
    <row r="25" spans="1:13" ht="15" customHeight="1" x14ac:dyDescent="0.2">
      <c r="A25" s="367" t="s">
        <v>121</v>
      </c>
      <c r="B25" s="289">
        <v>61</v>
      </c>
      <c r="C25" s="289">
        <v>64</v>
      </c>
      <c r="D25" s="289">
        <v>62.5</v>
      </c>
      <c r="E25" s="289">
        <v>62</v>
      </c>
      <c r="F25" s="289">
        <v>61</v>
      </c>
      <c r="G25" s="289">
        <v>63</v>
      </c>
      <c r="H25" s="289">
        <v>63.5</v>
      </c>
      <c r="I25" s="289">
        <v>63</v>
      </c>
      <c r="J25" s="289">
        <v>62</v>
      </c>
      <c r="K25" s="390">
        <v>63</v>
      </c>
    </row>
    <row r="26" spans="1:13" ht="15" customHeight="1" x14ac:dyDescent="0.2">
      <c r="A26" s="375"/>
      <c r="B26" s="232"/>
      <c r="C26" s="232"/>
      <c r="D26" s="232"/>
      <c r="E26" s="232"/>
      <c r="F26" s="232"/>
      <c r="G26" s="232"/>
      <c r="H26" s="232"/>
      <c r="I26" s="232"/>
      <c r="J26" s="232"/>
      <c r="K26" s="383"/>
    </row>
    <row r="27" spans="1:13" ht="15" customHeight="1" x14ac:dyDescent="0.2">
      <c r="A27" s="367" t="s">
        <v>213</v>
      </c>
      <c r="B27" s="222">
        <v>302891</v>
      </c>
      <c r="C27" s="222">
        <v>253101</v>
      </c>
      <c r="D27" s="222">
        <v>259165</v>
      </c>
      <c r="E27" s="222">
        <v>286116</v>
      </c>
      <c r="F27" s="222">
        <v>285004</v>
      </c>
      <c r="G27" s="222">
        <v>274838</v>
      </c>
      <c r="H27" s="222">
        <v>273380</v>
      </c>
      <c r="I27" s="222">
        <v>330821</v>
      </c>
      <c r="J27" s="222">
        <v>657183</v>
      </c>
      <c r="K27" s="335">
        <v>1009956</v>
      </c>
    </row>
    <row r="28" spans="1:13" ht="15" customHeight="1" x14ac:dyDescent="0.2">
      <c r="A28" s="367" t="s">
        <v>214</v>
      </c>
      <c r="B28" s="222">
        <v>98430</v>
      </c>
      <c r="C28" s="222">
        <v>87614</v>
      </c>
      <c r="D28" s="222">
        <v>86740</v>
      </c>
      <c r="E28" s="222">
        <v>93664</v>
      </c>
      <c r="F28" s="222">
        <v>91940</v>
      </c>
      <c r="G28" s="222">
        <v>91358</v>
      </c>
      <c r="H28" s="222">
        <v>96844</v>
      </c>
      <c r="I28" s="222">
        <v>111326</v>
      </c>
      <c r="J28" s="222">
        <v>187080</v>
      </c>
      <c r="K28" s="335">
        <v>253320</v>
      </c>
    </row>
    <row r="29" spans="1:13" ht="15" customHeight="1" x14ac:dyDescent="0.2">
      <c r="A29" s="367" t="s">
        <v>215</v>
      </c>
      <c r="B29" s="223">
        <v>0.32</v>
      </c>
      <c r="C29" s="223">
        <v>0.35</v>
      </c>
      <c r="D29" s="223">
        <v>0.33</v>
      </c>
      <c r="E29" s="223">
        <v>0.33</v>
      </c>
      <c r="F29" s="223">
        <v>0.32</v>
      </c>
      <c r="G29" s="223">
        <v>0.33</v>
      </c>
      <c r="H29" s="223">
        <v>0.35</v>
      </c>
      <c r="I29" s="223">
        <v>0.34</v>
      </c>
      <c r="J29" s="223">
        <v>0.28000000000000003</v>
      </c>
      <c r="K29" s="378">
        <v>0.25</v>
      </c>
    </row>
    <row r="30" spans="1:13" ht="15" customHeight="1" x14ac:dyDescent="0.2">
      <c r="A30" s="375"/>
      <c r="B30" s="196"/>
      <c r="C30" s="196"/>
      <c r="D30" s="196"/>
      <c r="E30" s="196"/>
      <c r="F30" s="196"/>
      <c r="G30" s="196"/>
      <c r="H30" s="196"/>
      <c r="I30" s="196"/>
      <c r="J30" s="196"/>
      <c r="K30" s="387"/>
    </row>
    <row r="31" spans="1:13" ht="15" customHeight="1" x14ac:dyDescent="0.2">
      <c r="A31" s="391" t="s">
        <v>273</v>
      </c>
      <c r="B31" s="225">
        <v>10.5</v>
      </c>
      <c r="C31" s="225">
        <v>11</v>
      </c>
      <c r="D31" s="225">
        <v>11.2</v>
      </c>
      <c r="E31" s="225">
        <v>9.6</v>
      </c>
      <c r="F31" s="225">
        <v>10.3</v>
      </c>
      <c r="G31" s="225">
        <v>9.9</v>
      </c>
      <c r="H31" s="225">
        <v>9.9</v>
      </c>
      <c r="I31" s="225">
        <v>9.6999999999999993</v>
      </c>
      <c r="J31" s="225">
        <v>7.3</v>
      </c>
      <c r="K31" s="392">
        <v>9.4</v>
      </c>
    </row>
    <row r="32" spans="1:13" ht="15" customHeight="1" x14ac:dyDescent="0.2">
      <c r="A32" s="375"/>
      <c r="B32" s="232"/>
      <c r="C32" s="232"/>
      <c r="D32" s="232"/>
      <c r="E32" s="232"/>
      <c r="F32" s="232"/>
      <c r="G32" s="232"/>
      <c r="H32" s="232"/>
      <c r="I32" s="196"/>
      <c r="J32" s="196"/>
      <c r="K32" s="387"/>
    </row>
    <row r="33" spans="1:18" ht="15" customHeight="1" x14ac:dyDescent="0.2">
      <c r="A33" s="391" t="s">
        <v>206</v>
      </c>
      <c r="B33" s="222">
        <v>152269</v>
      </c>
      <c r="C33" s="222">
        <v>113025</v>
      </c>
      <c r="D33" s="222">
        <v>150715</v>
      </c>
      <c r="E33" s="222">
        <v>1052383</v>
      </c>
      <c r="F33" s="222">
        <v>162237</v>
      </c>
      <c r="G33" s="222">
        <v>143205</v>
      </c>
      <c r="H33" s="222">
        <v>121754</v>
      </c>
      <c r="I33" s="222">
        <v>147575</v>
      </c>
      <c r="J33" s="222">
        <v>431937</v>
      </c>
      <c r="K33" s="335">
        <v>393540</v>
      </c>
    </row>
    <row r="34" spans="1:18" ht="15" customHeight="1" x14ac:dyDescent="0.2">
      <c r="A34" s="391" t="s">
        <v>207</v>
      </c>
      <c r="B34" s="222">
        <v>0</v>
      </c>
      <c r="C34" s="222">
        <v>151311</v>
      </c>
      <c r="D34" s="222">
        <v>8695</v>
      </c>
      <c r="E34" s="222">
        <v>8381</v>
      </c>
      <c r="F34" s="222">
        <v>6689</v>
      </c>
      <c r="G34" s="222">
        <v>6775</v>
      </c>
      <c r="H34" s="222">
        <v>6785</v>
      </c>
      <c r="I34" s="222">
        <v>6702</v>
      </c>
      <c r="J34" s="222">
        <v>6932</v>
      </c>
      <c r="K34" s="335">
        <v>6019</v>
      </c>
    </row>
    <row r="35" spans="1:18" ht="15" customHeight="1" x14ac:dyDescent="0.2">
      <c r="A35" s="367" t="s">
        <v>158</v>
      </c>
      <c r="B35" s="222">
        <v>90214</v>
      </c>
      <c r="C35" s="222">
        <v>172835</v>
      </c>
      <c r="D35" s="222">
        <v>109998</v>
      </c>
      <c r="E35" s="222">
        <v>72186</v>
      </c>
      <c r="F35" s="222">
        <v>96667</v>
      </c>
      <c r="G35" s="222">
        <v>91388</v>
      </c>
      <c r="H35" s="222">
        <v>86870</v>
      </c>
      <c r="I35" s="222">
        <v>76877</v>
      </c>
      <c r="J35" s="222">
        <v>92485</v>
      </c>
      <c r="K35" s="335">
        <v>84756</v>
      </c>
    </row>
    <row r="36" spans="1:18" ht="15" customHeight="1" x14ac:dyDescent="0.2">
      <c r="A36" s="170" t="s">
        <v>159</v>
      </c>
      <c r="B36" s="218">
        <f t="shared" ref="B36:E36" si="0">SUM(B33:B35)</f>
        <v>242483</v>
      </c>
      <c r="C36" s="218">
        <f t="shared" si="0"/>
        <v>437171</v>
      </c>
      <c r="D36" s="218">
        <f t="shared" si="0"/>
        <v>269408</v>
      </c>
      <c r="E36" s="218">
        <f t="shared" si="0"/>
        <v>1132950</v>
      </c>
      <c r="F36" s="218">
        <v>265593</v>
      </c>
      <c r="G36" s="218">
        <f t="shared" ref="G36" si="1">SUM(G33:G35)</f>
        <v>241368</v>
      </c>
      <c r="H36" s="218">
        <f>SUM(H33:H35)</f>
        <v>215409</v>
      </c>
      <c r="I36" s="218">
        <f>SUM(I33:I35)</f>
        <v>231154</v>
      </c>
      <c r="J36" s="218">
        <f t="shared" ref="J36:K36" si="2">SUM(J33:J35)</f>
        <v>531354</v>
      </c>
      <c r="K36" s="393">
        <f t="shared" si="2"/>
        <v>484315</v>
      </c>
    </row>
    <row r="37" spans="1:18" ht="15" customHeight="1" x14ac:dyDescent="0.2">
      <c r="A37" s="375"/>
      <c r="B37" s="232"/>
      <c r="C37" s="232"/>
      <c r="D37" s="232"/>
      <c r="E37" s="232"/>
      <c r="F37" s="232"/>
      <c r="G37" s="232"/>
      <c r="H37" s="232"/>
      <c r="I37" s="196"/>
      <c r="J37" s="196"/>
      <c r="K37" s="387"/>
    </row>
    <row r="38" spans="1:18" ht="15" customHeight="1" x14ac:dyDescent="0.2">
      <c r="A38" s="391" t="s">
        <v>201</v>
      </c>
      <c r="B38" s="222">
        <v>55909</v>
      </c>
      <c r="C38" s="222">
        <v>37444</v>
      </c>
      <c r="D38" s="222">
        <v>63841</v>
      </c>
      <c r="E38" s="222">
        <v>951351</v>
      </c>
      <c r="F38" s="222">
        <v>80830</v>
      </c>
      <c r="G38" s="222">
        <v>34072</v>
      </c>
      <c r="H38" s="222">
        <v>7469</v>
      </c>
      <c r="I38" s="222">
        <v>39619</v>
      </c>
      <c r="J38" s="222">
        <v>328839</v>
      </c>
      <c r="K38" s="335">
        <v>326669</v>
      </c>
      <c r="L38" s="199"/>
      <c r="M38" s="199"/>
      <c r="N38" s="156"/>
      <c r="O38" s="156"/>
      <c r="R38" s="198"/>
    </row>
    <row r="39" spans="1:18" ht="15" customHeight="1" x14ac:dyDescent="0.2">
      <c r="A39" s="391" t="s">
        <v>203</v>
      </c>
      <c r="B39" s="222">
        <v>0</v>
      </c>
      <c r="C39" s="222">
        <v>147640</v>
      </c>
      <c r="D39" s="222">
        <v>2423</v>
      </c>
      <c r="E39" s="222">
        <v>1178</v>
      </c>
      <c r="F39" s="222">
        <v>-19</v>
      </c>
      <c r="G39" s="222">
        <v>53</v>
      </c>
      <c r="H39" s="222">
        <v>-874</v>
      </c>
      <c r="I39" s="222">
        <v>-2203</v>
      </c>
      <c r="J39" s="222">
        <v>-3745</v>
      </c>
      <c r="K39" s="335">
        <v>-3549</v>
      </c>
      <c r="L39" s="199"/>
      <c r="M39" s="199"/>
      <c r="N39" s="156"/>
      <c r="O39" s="156"/>
      <c r="P39" s="199"/>
      <c r="Q39" s="156"/>
    </row>
    <row r="40" spans="1:18" ht="15" customHeight="1" x14ac:dyDescent="0.2">
      <c r="A40" s="391" t="s">
        <v>216</v>
      </c>
      <c r="B40" s="222">
        <v>39953</v>
      </c>
      <c r="C40" s="222">
        <v>134025</v>
      </c>
      <c r="D40" s="222">
        <v>69321</v>
      </c>
      <c r="E40" s="222">
        <v>28154</v>
      </c>
      <c r="F40" s="222">
        <v>54154</v>
      </c>
      <c r="G40" s="222">
        <v>35892</v>
      </c>
      <c r="H40" s="222">
        <v>40006</v>
      </c>
      <c r="I40" s="222">
        <v>14955</v>
      </c>
      <c r="J40" s="222">
        <v>38120</v>
      </c>
      <c r="K40" s="335">
        <v>32951</v>
      </c>
    </row>
    <row r="41" spans="1:18" ht="15" customHeight="1" x14ac:dyDescent="0.2">
      <c r="A41" s="170" t="s">
        <v>120</v>
      </c>
      <c r="B41" s="218">
        <f t="shared" ref="B41:H41" si="3">SUM(B38:B40)</f>
        <v>95862</v>
      </c>
      <c r="C41" s="218">
        <f t="shared" si="3"/>
        <v>319109</v>
      </c>
      <c r="D41" s="218">
        <f t="shared" si="3"/>
        <v>135585</v>
      </c>
      <c r="E41" s="218">
        <f t="shared" si="3"/>
        <v>980683</v>
      </c>
      <c r="F41" s="218">
        <v>134965</v>
      </c>
      <c r="G41" s="218">
        <f t="shared" ref="G41" si="4">SUM(G38:G40)</f>
        <v>70017</v>
      </c>
      <c r="H41" s="218">
        <f t="shared" si="3"/>
        <v>46601</v>
      </c>
      <c r="I41" s="53">
        <f t="shared" ref="I41:K41" si="5">SUM(I38:I40)</f>
        <v>52371</v>
      </c>
      <c r="J41" s="53">
        <f t="shared" si="5"/>
        <v>363214</v>
      </c>
      <c r="K41" s="394">
        <f t="shared" si="5"/>
        <v>356071</v>
      </c>
      <c r="M41" s="156"/>
      <c r="N41" s="156"/>
    </row>
    <row r="42" spans="1:18" ht="15" customHeight="1" x14ac:dyDescent="0.2">
      <c r="A42" s="375"/>
      <c r="B42" s="232"/>
      <c r="C42" s="232"/>
      <c r="D42" s="232"/>
      <c r="E42" s="232"/>
      <c r="F42" s="232"/>
      <c r="G42" s="232"/>
      <c r="H42" s="232"/>
      <c r="I42" s="196"/>
      <c r="J42" s="196"/>
      <c r="K42" s="387"/>
    </row>
    <row r="43" spans="1:18" ht="15" customHeight="1" x14ac:dyDescent="0.2">
      <c r="A43" s="391" t="s">
        <v>202</v>
      </c>
      <c r="B43" s="222">
        <v>3955131</v>
      </c>
      <c r="C43" s="222">
        <v>3992575</v>
      </c>
      <c r="D43" s="222">
        <v>4056416</v>
      </c>
      <c r="E43" s="222">
        <v>5007767</v>
      </c>
      <c r="F43" s="222">
        <v>5088597</v>
      </c>
      <c r="G43" s="222">
        <v>5122669</v>
      </c>
      <c r="H43" s="222">
        <v>5130138</v>
      </c>
      <c r="I43" s="222">
        <v>5169757</v>
      </c>
      <c r="J43" s="222">
        <v>5498596</v>
      </c>
      <c r="K43" s="335">
        <v>5825265</v>
      </c>
    </row>
    <row r="44" spans="1:18" ht="15" customHeight="1" x14ac:dyDescent="0.2">
      <c r="A44" s="391" t="s">
        <v>204</v>
      </c>
      <c r="B44" s="222">
        <v>0</v>
      </c>
      <c r="C44" s="222">
        <v>147640</v>
      </c>
      <c r="D44" s="222">
        <v>150063</v>
      </c>
      <c r="E44" s="222">
        <v>151241</v>
      </c>
      <c r="F44" s="222">
        <v>151222</v>
      </c>
      <c r="G44" s="222">
        <v>151275</v>
      </c>
      <c r="H44" s="222">
        <v>150401</v>
      </c>
      <c r="I44" s="222">
        <v>148198</v>
      </c>
      <c r="J44" s="222">
        <v>144453</v>
      </c>
      <c r="K44" s="335">
        <v>140904</v>
      </c>
    </row>
    <row r="45" spans="1:18" ht="15" customHeight="1" x14ac:dyDescent="0.2">
      <c r="A45" s="367" t="s">
        <v>228</v>
      </c>
      <c r="B45" s="222">
        <v>1532329</v>
      </c>
      <c r="C45" s="222">
        <v>1666354</v>
      </c>
      <c r="D45" s="222">
        <v>1735675</v>
      </c>
      <c r="E45" s="222">
        <v>1763829</v>
      </c>
      <c r="F45" s="222">
        <v>1817983</v>
      </c>
      <c r="G45" s="222">
        <v>1853875</v>
      </c>
      <c r="H45" s="222">
        <v>1893881</v>
      </c>
      <c r="I45" s="222">
        <v>1908836</v>
      </c>
      <c r="J45" s="222">
        <v>1946956</v>
      </c>
      <c r="K45" s="335">
        <v>1979907</v>
      </c>
    </row>
    <row r="46" spans="1:18" ht="15" customHeight="1" x14ac:dyDescent="0.2">
      <c r="A46" s="170" t="s">
        <v>180</v>
      </c>
      <c r="B46" s="218">
        <f t="shared" ref="B46:H46" si="6">SUM(B43:B45)</f>
        <v>5487460</v>
      </c>
      <c r="C46" s="218">
        <f t="shared" si="6"/>
        <v>5806569</v>
      </c>
      <c r="D46" s="218">
        <f t="shared" si="6"/>
        <v>5942154</v>
      </c>
      <c r="E46" s="218">
        <f t="shared" si="6"/>
        <v>6922837</v>
      </c>
      <c r="F46" s="218">
        <v>7057802</v>
      </c>
      <c r="G46" s="218">
        <f t="shared" ref="G46" si="7">SUM(G43:G45)</f>
        <v>7127819</v>
      </c>
      <c r="H46" s="218">
        <f t="shared" si="6"/>
        <v>7174420</v>
      </c>
      <c r="I46" s="53">
        <f t="shared" ref="I46:K46" si="8">SUM(I43:I45)</f>
        <v>7226791</v>
      </c>
      <c r="J46" s="53">
        <f t="shared" si="8"/>
        <v>7590005</v>
      </c>
      <c r="K46" s="394">
        <f t="shared" si="8"/>
        <v>7946076</v>
      </c>
    </row>
    <row r="47" spans="1:18" ht="15" customHeight="1" x14ac:dyDescent="0.2">
      <c r="A47" s="375"/>
      <c r="B47" s="232"/>
      <c r="C47" s="232"/>
      <c r="D47" s="232"/>
      <c r="E47" s="232"/>
      <c r="F47" s="232"/>
      <c r="G47" s="232"/>
      <c r="H47" s="232"/>
      <c r="I47" s="196"/>
      <c r="J47" s="196"/>
      <c r="K47" s="387"/>
    </row>
    <row r="48" spans="1:18" ht="15" customHeight="1" x14ac:dyDescent="0.2">
      <c r="A48" s="367" t="s">
        <v>182</v>
      </c>
      <c r="B48" s="226">
        <v>5.7000000000000002E-2</v>
      </c>
      <c r="C48" s="226">
        <v>3.7999999999999999E-2</v>
      </c>
      <c r="D48" s="226">
        <v>6.4000000000000001E-2</v>
      </c>
      <c r="E48" s="226">
        <v>0.93799999999999994</v>
      </c>
      <c r="F48" s="226">
        <v>6.5000000000000002E-2</v>
      </c>
      <c r="G48" s="226">
        <v>2.7E-2</v>
      </c>
      <c r="H48" s="226">
        <v>6.0000000000000001E-3</v>
      </c>
      <c r="I48" s="226">
        <v>3.1E-2</v>
      </c>
      <c r="J48" s="226">
        <v>0.254</v>
      </c>
      <c r="K48" s="395">
        <v>0.23763811707570442</v>
      </c>
    </row>
    <row r="49" spans="1:15" ht="15" customHeight="1" x14ac:dyDescent="0.2">
      <c r="A49" s="367" t="s">
        <v>160</v>
      </c>
      <c r="B49" s="226">
        <v>0</v>
      </c>
      <c r="C49" s="226">
        <v>1</v>
      </c>
      <c r="D49" s="226">
        <v>6.6000000000000003E-2</v>
      </c>
      <c r="E49" s="226">
        <v>3.1E-2</v>
      </c>
      <c r="F49" s="226">
        <v>-1E-3</v>
      </c>
      <c r="G49" s="226">
        <v>1E-3</v>
      </c>
      <c r="H49" s="226">
        <v>-2.3E-2</v>
      </c>
      <c r="I49" s="226">
        <v>-5.8999999999999997E-2</v>
      </c>
      <c r="J49" s="226">
        <v>-0.10100000000000001</v>
      </c>
      <c r="K49" s="395">
        <v>-9.8274179144773738E-2</v>
      </c>
    </row>
    <row r="50" spans="1:15" ht="15" customHeight="1" x14ac:dyDescent="0.2">
      <c r="A50" s="367" t="s">
        <v>161</v>
      </c>
      <c r="B50" s="226">
        <v>0.107</v>
      </c>
      <c r="C50" s="226">
        <v>0.35</v>
      </c>
      <c r="D50" s="226">
        <v>0.16600000000000001</v>
      </c>
      <c r="E50" s="226">
        <v>6.5000000000000002E-2</v>
      </c>
      <c r="F50" s="226">
        <v>0.123</v>
      </c>
      <c r="G50" s="226">
        <v>7.9000000000000001E-2</v>
      </c>
      <c r="H50" s="226">
        <v>8.5999999999999993E-2</v>
      </c>
      <c r="I50" s="226">
        <v>3.2000000000000001E-2</v>
      </c>
      <c r="J50" s="226">
        <v>0.08</v>
      </c>
      <c r="K50" s="395">
        <v>6.7697472361984548E-2</v>
      </c>
    </row>
    <row r="51" spans="1:15" ht="15" customHeight="1" x14ac:dyDescent="0.2">
      <c r="A51" s="391" t="s">
        <v>223</v>
      </c>
      <c r="B51" s="226">
        <v>7.0999999999999994E-2</v>
      </c>
      <c r="C51" s="226">
        <v>0.23300000000000001</v>
      </c>
      <c r="D51" s="226">
        <v>9.2999999999999999E-2</v>
      </c>
      <c r="E51" s="226">
        <v>0.66</v>
      </c>
      <c r="F51" s="226">
        <v>7.8E-2</v>
      </c>
      <c r="G51" s="226">
        <v>0.04</v>
      </c>
      <c r="H51" s="226">
        <v>2.5999999999999999E-2</v>
      </c>
      <c r="I51" s="226">
        <v>2.9000000000000001E-2</v>
      </c>
      <c r="J51" s="226">
        <v>0.20100000000000001</v>
      </c>
      <c r="K51" s="395">
        <v>0.18765257730396753</v>
      </c>
    </row>
    <row r="52" spans="1:15" ht="15" customHeight="1" x14ac:dyDescent="0.2">
      <c r="A52" s="367"/>
      <c r="B52" s="232"/>
      <c r="C52" s="232"/>
      <c r="D52" s="232"/>
      <c r="E52" s="232"/>
      <c r="F52" s="232"/>
      <c r="G52" s="232"/>
      <c r="H52" s="232"/>
      <c r="I52" s="196"/>
      <c r="J52" s="196"/>
      <c r="K52" s="387"/>
    </row>
    <row r="53" spans="1:15" ht="15" customHeight="1" x14ac:dyDescent="0.2">
      <c r="A53" s="391" t="s">
        <v>224</v>
      </c>
      <c r="B53" s="227">
        <v>5.3</v>
      </c>
      <c r="C53" s="227">
        <v>2.4</v>
      </c>
      <c r="D53" s="227">
        <v>3.1</v>
      </c>
      <c r="E53" s="227">
        <v>19.8</v>
      </c>
      <c r="F53" s="227">
        <v>4.8</v>
      </c>
      <c r="G53" s="227">
        <v>1.7</v>
      </c>
      <c r="H53" s="227">
        <v>2.8</v>
      </c>
      <c r="I53" s="227">
        <v>5.8</v>
      </c>
      <c r="J53" s="227">
        <v>18.3</v>
      </c>
      <c r="K53" s="396">
        <v>13.6</v>
      </c>
      <c r="L53" s="200"/>
      <c r="M53" s="200"/>
      <c r="N53" s="156"/>
      <c r="O53" s="156"/>
    </row>
    <row r="54" spans="1:15" ht="15" customHeight="1" x14ac:dyDescent="0.2">
      <c r="A54" s="391" t="s">
        <v>225</v>
      </c>
      <c r="B54" s="228">
        <v>0</v>
      </c>
      <c r="C54" s="228">
        <v>18.600000000000001</v>
      </c>
      <c r="D54" s="228">
        <v>0.3</v>
      </c>
      <c r="E54" s="228">
        <v>0.2</v>
      </c>
      <c r="F54" s="228">
        <v>-0.1</v>
      </c>
      <c r="G54" s="228">
        <v>-0.1</v>
      </c>
      <c r="H54" s="228">
        <v>0</v>
      </c>
      <c r="I54" s="228">
        <v>-0.1</v>
      </c>
      <c r="J54" s="228">
        <v>-0.4</v>
      </c>
      <c r="K54" s="397">
        <v>-0.1</v>
      </c>
      <c r="L54" s="332"/>
      <c r="M54" s="200"/>
      <c r="N54" s="156"/>
      <c r="O54" s="156"/>
    </row>
    <row r="55" spans="1:15" ht="15" customHeight="1" x14ac:dyDescent="0.2">
      <c r="A55" s="398" t="s">
        <v>226</v>
      </c>
      <c r="B55" s="231">
        <f t="shared" ref="B55:H55" si="9">SUM(B53:B54)</f>
        <v>5.3</v>
      </c>
      <c r="C55" s="231">
        <f t="shared" si="9"/>
        <v>21</v>
      </c>
      <c r="D55" s="231">
        <f t="shared" si="9"/>
        <v>3.4</v>
      </c>
      <c r="E55" s="231">
        <f t="shared" si="9"/>
        <v>20</v>
      </c>
      <c r="F55" s="231">
        <v>4.7</v>
      </c>
      <c r="G55" s="231">
        <f t="shared" ref="G55" si="10">SUM(G53:G54)</f>
        <v>1.5999999999999999</v>
      </c>
      <c r="H55" s="231">
        <f t="shared" si="9"/>
        <v>2.8</v>
      </c>
      <c r="I55" s="201">
        <f t="shared" ref="I55:K55" si="11">SUM(I53:I54)</f>
        <v>5.7</v>
      </c>
      <c r="J55" s="201">
        <f t="shared" ref="J55" si="12">SUM(J53:J54)</f>
        <v>17.900000000000002</v>
      </c>
      <c r="K55" s="399">
        <f t="shared" si="11"/>
        <v>13.5</v>
      </c>
    </row>
    <row r="56" spans="1:15" ht="15" customHeight="1" x14ac:dyDescent="0.2">
      <c r="A56" s="400"/>
      <c r="B56" s="196"/>
      <c r="C56" s="196"/>
      <c r="D56" s="196"/>
      <c r="E56" s="196"/>
      <c r="F56" s="196"/>
      <c r="G56" s="196"/>
      <c r="H56" s="196"/>
      <c r="I56" s="196"/>
      <c r="J56" s="196"/>
      <c r="K56" s="387"/>
      <c r="L56" s="200"/>
    </row>
    <row r="57" spans="1:15" ht="15" customHeight="1" x14ac:dyDescent="0.2">
      <c r="A57" s="367" t="s">
        <v>183</v>
      </c>
      <c r="B57" s="131">
        <v>7.5999999999999998E-2</v>
      </c>
      <c r="C57" s="131">
        <v>3.3000000000000002E-2</v>
      </c>
      <c r="D57" s="131">
        <v>4.2000000000000003E-2</v>
      </c>
      <c r="E57" s="131">
        <v>0.252</v>
      </c>
      <c r="F57" s="131">
        <v>6.8000000000000005E-2</v>
      </c>
      <c r="G57" s="131">
        <v>2.1000000000000001E-2</v>
      </c>
      <c r="H57" s="226">
        <v>3.4000000000000002E-2</v>
      </c>
      <c r="I57" s="226">
        <v>7.0000000000000007E-2</v>
      </c>
      <c r="J57" s="226">
        <v>0.20200000000000001</v>
      </c>
      <c r="K57" s="395">
        <v>0.16882792810263286</v>
      </c>
    </row>
    <row r="58" spans="1:15" ht="15" customHeight="1" x14ac:dyDescent="0.2">
      <c r="A58" s="367" t="s">
        <v>162</v>
      </c>
      <c r="B58" s="131">
        <v>0</v>
      </c>
      <c r="C58" s="131">
        <v>1</v>
      </c>
      <c r="D58" s="131">
        <v>7.5999999999999998E-2</v>
      </c>
      <c r="E58" s="131">
        <v>3.9E-2</v>
      </c>
      <c r="F58" s="131">
        <v>-3.5000000000000003E-2</v>
      </c>
      <c r="G58" s="131">
        <v>-1.2E-2</v>
      </c>
      <c r="H58" s="226">
        <v>8.0000000000000002E-3</v>
      </c>
      <c r="I58" s="226">
        <v>-2.3E-2</v>
      </c>
      <c r="J58" s="226">
        <v>-7.0999999999999994E-2</v>
      </c>
      <c r="K58" s="395">
        <v>-2.1291154215090792E-2</v>
      </c>
    </row>
    <row r="59" spans="1:15" ht="15" customHeight="1" x14ac:dyDescent="0.2">
      <c r="A59" s="398" t="s">
        <v>227</v>
      </c>
      <c r="B59" s="131">
        <v>7.5999999999999998E-2</v>
      </c>
      <c r="C59" s="131">
        <v>0.29499999999999998</v>
      </c>
      <c r="D59" s="131">
        <v>4.3999999999999997E-2</v>
      </c>
      <c r="E59" s="131">
        <v>0.24</v>
      </c>
      <c r="F59" s="131">
        <v>6.2E-2</v>
      </c>
      <c r="G59" s="131">
        <v>1.9E-2</v>
      </c>
      <c r="H59" s="226">
        <v>3.2000000000000001E-2</v>
      </c>
      <c r="I59" s="226">
        <v>6.5000000000000002E-2</v>
      </c>
      <c r="J59" s="226">
        <v>0.188</v>
      </c>
      <c r="K59" s="395">
        <v>0.15948057951382583</v>
      </c>
    </row>
    <row r="60" spans="1:15" ht="15" customHeight="1" x14ac:dyDescent="0.2">
      <c r="A60" s="367"/>
      <c r="B60" s="196"/>
      <c r="C60" s="196"/>
      <c r="D60" s="132"/>
      <c r="E60" s="132"/>
      <c r="F60" s="132"/>
      <c r="G60" s="132"/>
      <c r="H60" s="132"/>
      <c r="I60" s="132"/>
      <c r="J60" s="132"/>
      <c r="K60" s="401"/>
    </row>
    <row r="61" spans="1:15" ht="15" customHeight="1" x14ac:dyDescent="0.2">
      <c r="A61" s="402" t="s">
        <v>163</v>
      </c>
      <c r="B61" s="196"/>
      <c r="C61" s="196"/>
      <c r="D61" s="196"/>
      <c r="E61" s="196"/>
      <c r="F61" s="196"/>
      <c r="G61" s="196"/>
      <c r="H61" s="196"/>
      <c r="I61" s="196"/>
      <c r="J61" s="196"/>
      <c r="K61" s="387"/>
    </row>
    <row r="62" spans="1:15" ht="15" customHeight="1" x14ac:dyDescent="0.2">
      <c r="A62" s="367" t="s">
        <v>156</v>
      </c>
      <c r="B62" s="227">
        <v>226.8</v>
      </c>
      <c r="C62" s="227">
        <v>240.1</v>
      </c>
      <c r="D62" s="227">
        <v>256.10000000000002</v>
      </c>
      <c r="E62" s="227">
        <v>225.6</v>
      </c>
      <c r="F62" s="227">
        <v>261.10000000000002</v>
      </c>
      <c r="G62" s="227">
        <v>268.2</v>
      </c>
      <c r="H62" s="227">
        <v>266.3</v>
      </c>
      <c r="I62" s="227">
        <v>291.7</v>
      </c>
      <c r="J62" s="227">
        <v>238.6</v>
      </c>
      <c r="K62" s="396">
        <v>307.60000000000002</v>
      </c>
    </row>
    <row r="63" spans="1:15" ht="15" customHeight="1" x14ac:dyDescent="0.2">
      <c r="A63" s="367" t="s">
        <v>164</v>
      </c>
      <c r="B63" s="228">
        <v>56.9</v>
      </c>
      <c r="C63" s="228">
        <v>56.5</v>
      </c>
      <c r="D63" s="228">
        <v>57.1</v>
      </c>
      <c r="E63" s="228">
        <v>58.5</v>
      </c>
      <c r="F63" s="228">
        <v>60.7</v>
      </c>
      <c r="G63" s="228">
        <v>61.2</v>
      </c>
      <c r="H63" s="228">
        <v>64</v>
      </c>
      <c r="I63" s="228">
        <v>70</v>
      </c>
      <c r="J63" s="228">
        <v>82.6</v>
      </c>
      <c r="K63" s="397">
        <v>91</v>
      </c>
    </row>
    <row r="64" spans="1:15" ht="15" customHeight="1" x14ac:dyDescent="0.2">
      <c r="A64" s="367" t="s">
        <v>165</v>
      </c>
      <c r="B64" s="231">
        <f t="shared" ref="B64:H64" si="13">B63+B62</f>
        <v>283.7</v>
      </c>
      <c r="C64" s="231">
        <f t="shared" si="13"/>
        <v>296.60000000000002</v>
      </c>
      <c r="D64" s="231">
        <f t="shared" si="13"/>
        <v>313.20000000000005</v>
      </c>
      <c r="E64" s="231">
        <f t="shared" si="13"/>
        <v>284.10000000000002</v>
      </c>
      <c r="F64" s="231">
        <f t="shared" si="13"/>
        <v>321.8</v>
      </c>
      <c r="G64" s="231">
        <f t="shared" ref="G64" si="14">G63+G62</f>
        <v>329.4</v>
      </c>
      <c r="H64" s="231">
        <f t="shared" si="13"/>
        <v>330.3</v>
      </c>
      <c r="I64" s="201">
        <f t="shared" ref="I64:K64" si="15">I63+I62</f>
        <v>361.7</v>
      </c>
      <c r="J64" s="201">
        <f t="shared" si="15"/>
        <v>321.2</v>
      </c>
      <c r="K64" s="399">
        <f t="shared" si="15"/>
        <v>398.6</v>
      </c>
      <c r="L64" s="202"/>
    </row>
    <row r="65" spans="1:11" ht="15" customHeight="1" x14ac:dyDescent="0.2">
      <c r="A65" s="367"/>
      <c r="B65" s="232"/>
      <c r="C65" s="232"/>
      <c r="D65" s="232"/>
      <c r="E65" s="232"/>
      <c r="F65" s="232"/>
      <c r="G65" s="232"/>
      <c r="H65" s="232"/>
      <c r="I65" s="196"/>
      <c r="J65" s="196"/>
      <c r="K65" s="387"/>
    </row>
    <row r="66" spans="1:11" ht="15" customHeight="1" x14ac:dyDescent="0.2">
      <c r="A66" s="402" t="s">
        <v>166</v>
      </c>
      <c r="B66" s="232"/>
      <c r="C66" s="232"/>
      <c r="D66" s="232"/>
      <c r="E66" s="232"/>
      <c r="F66" s="232"/>
      <c r="G66" s="232"/>
      <c r="H66" s="232"/>
      <c r="I66" s="196"/>
      <c r="J66" s="196"/>
      <c r="K66" s="387"/>
    </row>
    <row r="67" spans="1:11" ht="15" customHeight="1" x14ac:dyDescent="0.2">
      <c r="A67" s="367" t="s">
        <v>156</v>
      </c>
      <c r="B67" s="229">
        <v>0</v>
      </c>
      <c r="C67" s="229">
        <v>17.600000000000001</v>
      </c>
      <c r="D67" s="229">
        <v>18.3</v>
      </c>
      <c r="E67" s="229">
        <v>16.399999999999999</v>
      </c>
      <c r="F67" s="229">
        <v>18.2</v>
      </c>
      <c r="G67" s="229">
        <v>18.399999999999999</v>
      </c>
      <c r="H67" s="229">
        <v>18.399999999999999</v>
      </c>
      <c r="I67" s="229">
        <v>19</v>
      </c>
      <c r="J67" s="229">
        <v>14.6</v>
      </c>
      <c r="K67" s="403">
        <v>17</v>
      </c>
    </row>
    <row r="68" spans="1:11" ht="15" customHeight="1" x14ac:dyDescent="0.2">
      <c r="A68" s="367" t="s">
        <v>164</v>
      </c>
      <c r="B68" s="230">
        <v>0</v>
      </c>
      <c r="C68" s="230">
        <v>1.2</v>
      </c>
      <c r="D68" s="230">
        <v>1.3</v>
      </c>
      <c r="E68" s="230">
        <v>1.7</v>
      </c>
      <c r="F68" s="230">
        <v>1</v>
      </c>
      <c r="G68" s="230">
        <v>1</v>
      </c>
      <c r="H68" s="230">
        <v>1</v>
      </c>
      <c r="I68" s="230">
        <v>1</v>
      </c>
      <c r="J68" s="230">
        <v>2</v>
      </c>
      <c r="K68" s="404">
        <v>1.1732393028499999</v>
      </c>
    </row>
    <row r="69" spans="1:11" ht="15" customHeight="1" x14ac:dyDescent="0.2">
      <c r="A69" s="367" t="s">
        <v>167</v>
      </c>
      <c r="B69" s="231">
        <f t="shared" ref="B69:H69" si="16">B68+B67</f>
        <v>0</v>
      </c>
      <c r="C69" s="231">
        <f t="shared" si="16"/>
        <v>18.8</v>
      </c>
      <c r="D69" s="231">
        <f t="shared" si="16"/>
        <v>19.600000000000001</v>
      </c>
      <c r="E69" s="231">
        <f t="shared" si="16"/>
        <v>18.099999999999998</v>
      </c>
      <c r="F69" s="231">
        <v>19.2</v>
      </c>
      <c r="G69" s="231">
        <f t="shared" ref="G69" si="17">G68+G67</f>
        <v>19.399999999999999</v>
      </c>
      <c r="H69" s="231">
        <f t="shared" si="16"/>
        <v>19.399999999999999</v>
      </c>
      <c r="I69" s="201">
        <f t="shared" ref="I69:K69" si="18">I68+I67</f>
        <v>20</v>
      </c>
      <c r="J69" s="201">
        <f t="shared" si="18"/>
        <v>16.600000000000001</v>
      </c>
      <c r="K69" s="399">
        <f t="shared" si="18"/>
        <v>18.17323930285</v>
      </c>
    </row>
    <row r="70" spans="1:11" ht="15" customHeight="1" x14ac:dyDescent="0.2">
      <c r="A70" s="367"/>
      <c r="B70" s="232"/>
      <c r="C70" s="232"/>
      <c r="D70" s="232"/>
      <c r="E70" s="232"/>
      <c r="F70" s="232"/>
      <c r="G70" s="232"/>
      <c r="H70" s="232"/>
      <c r="I70" s="196"/>
      <c r="J70" s="196"/>
      <c r="K70" s="387"/>
    </row>
    <row r="71" spans="1:11" ht="15" customHeight="1" x14ac:dyDescent="0.2">
      <c r="A71" s="402" t="s">
        <v>168</v>
      </c>
      <c r="B71" s="232"/>
      <c r="C71" s="232"/>
      <c r="D71" s="232"/>
      <c r="E71" s="232"/>
      <c r="F71" s="232"/>
      <c r="G71" s="232"/>
      <c r="H71" s="232"/>
      <c r="I71" s="196"/>
      <c r="J71" s="196"/>
      <c r="K71" s="387"/>
    </row>
    <row r="72" spans="1:11" ht="15" customHeight="1" x14ac:dyDescent="0.2">
      <c r="A72" s="367" t="s">
        <v>199</v>
      </c>
      <c r="B72" s="227">
        <v>69.2</v>
      </c>
      <c r="C72" s="227">
        <v>79.900000000000006</v>
      </c>
      <c r="D72" s="227">
        <v>89.8</v>
      </c>
      <c r="E72" s="227">
        <v>75.5</v>
      </c>
      <c r="F72" s="227">
        <v>92.1</v>
      </c>
      <c r="G72" s="227">
        <v>95.300000000000011</v>
      </c>
      <c r="H72" s="227">
        <v>95.6</v>
      </c>
      <c r="I72" s="227">
        <v>110.9</v>
      </c>
      <c r="J72" s="227">
        <v>97.6</v>
      </c>
      <c r="K72" s="396">
        <v>134</v>
      </c>
    </row>
    <row r="73" spans="1:11" ht="15" customHeight="1" x14ac:dyDescent="0.2">
      <c r="A73" s="367" t="s">
        <v>184</v>
      </c>
      <c r="B73" s="228">
        <v>39.9</v>
      </c>
      <c r="C73" s="228">
        <v>45.4</v>
      </c>
      <c r="D73" s="228">
        <v>50.2</v>
      </c>
      <c r="E73" s="228">
        <v>36.4</v>
      </c>
      <c r="F73" s="228">
        <v>48.5</v>
      </c>
      <c r="G73" s="228">
        <v>47</v>
      </c>
      <c r="H73" s="228">
        <v>43.3</v>
      </c>
      <c r="I73" s="228">
        <v>48.2</v>
      </c>
      <c r="J73" s="228">
        <v>38.200000000000003</v>
      </c>
      <c r="K73" s="397">
        <v>57.5</v>
      </c>
    </row>
    <row r="74" spans="1:11" ht="15" customHeight="1" x14ac:dyDescent="0.2">
      <c r="A74" s="367" t="s">
        <v>169</v>
      </c>
      <c r="B74" s="231">
        <f t="shared" ref="B74:H74" si="19">B73+B72</f>
        <v>109.1</v>
      </c>
      <c r="C74" s="231">
        <f t="shared" si="19"/>
        <v>125.30000000000001</v>
      </c>
      <c r="D74" s="231">
        <f t="shared" si="19"/>
        <v>140</v>
      </c>
      <c r="E74" s="231">
        <f t="shared" si="19"/>
        <v>111.9</v>
      </c>
      <c r="F74" s="231">
        <v>140.6</v>
      </c>
      <c r="G74" s="231">
        <f t="shared" ref="G74" si="20">G73+G72</f>
        <v>142.30000000000001</v>
      </c>
      <c r="H74" s="231">
        <f t="shared" si="19"/>
        <v>138.89999999999998</v>
      </c>
      <c r="I74" s="231">
        <f t="shared" ref="I74:K74" si="21">I73+I72</f>
        <v>159.10000000000002</v>
      </c>
      <c r="J74" s="231">
        <f t="shared" si="21"/>
        <v>135.80000000000001</v>
      </c>
      <c r="K74" s="405">
        <f t="shared" si="21"/>
        <v>191.5</v>
      </c>
    </row>
    <row r="75" spans="1:11" ht="15" customHeight="1" x14ac:dyDescent="0.2">
      <c r="A75" s="367" t="s">
        <v>170</v>
      </c>
      <c r="B75" s="228">
        <v>95.3</v>
      </c>
      <c r="C75" s="228">
        <v>108</v>
      </c>
      <c r="D75" s="228">
        <v>119.5</v>
      </c>
      <c r="E75" s="228">
        <v>94.4</v>
      </c>
      <c r="F75" s="228">
        <v>115.4</v>
      </c>
      <c r="G75" s="228">
        <v>117</v>
      </c>
      <c r="H75" s="228">
        <v>115.4</v>
      </c>
      <c r="I75" s="228">
        <v>136.69999999999999</v>
      </c>
      <c r="J75" s="228">
        <v>113.7</v>
      </c>
      <c r="K75" s="397">
        <v>173.5</v>
      </c>
    </row>
    <row r="76" spans="1:11" ht="15" customHeight="1" x14ac:dyDescent="0.2">
      <c r="A76" s="391" t="s">
        <v>218</v>
      </c>
      <c r="B76" s="231">
        <f t="shared" ref="B76:H76" si="22">B75+B74</f>
        <v>204.39999999999998</v>
      </c>
      <c r="C76" s="231">
        <f t="shared" si="22"/>
        <v>233.3</v>
      </c>
      <c r="D76" s="231">
        <f t="shared" si="22"/>
        <v>259.5</v>
      </c>
      <c r="E76" s="231">
        <f t="shared" si="22"/>
        <v>206.3</v>
      </c>
      <c r="F76" s="231">
        <v>256</v>
      </c>
      <c r="G76" s="231">
        <f t="shared" ref="G76" si="23">G75+G74</f>
        <v>259.3</v>
      </c>
      <c r="H76" s="231">
        <f t="shared" si="22"/>
        <v>254.29999999999998</v>
      </c>
      <c r="I76" s="231">
        <f t="shared" ref="I76:K76" si="24">I75+I74</f>
        <v>295.8</v>
      </c>
      <c r="J76" s="231">
        <f t="shared" si="24"/>
        <v>249.5</v>
      </c>
      <c r="K76" s="405">
        <f t="shared" si="24"/>
        <v>365</v>
      </c>
    </row>
    <row r="77" spans="1:11" ht="15" customHeight="1" x14ac:dyDescent="0.2">
      <c r="A77" s="367"/>
      <c r="B77" s="232"/>
      <c r="C77" s="232"/>
      <c r="D77" s="232"/>
      <c r="E77" s="232"/>
      <c r="F77" s="232"/>
      <c r="G77" s="232"/>
      <c r="H77" s="232"/>
      <c r="I77" s="232"/>
      <c r="J77" s="232"/>
      <c r="K77" s="383"/>
    </row>
    <row r="78" spans="1:11" ht="15" customHeight="1" x14ac:dyDescent="0.2">
      <c r="A78" s="402" t="s">
        <v>171</v>
      </c>
      <c r="B78" s="232"/>
      <c r="C78" s="232"/>
      <c r="D78" s="232"/>
      <c r="E78" s="232"/>
      <c r="F78" s="232"/>
      <c r="G78" s="232"/>
      <c r="H78" s="232"/>
      <c r="I78" s="232"/>
      <c r="J78" s="232"/>
      <c r="K78" s="383"/>
    </row>
    <row r="79" spans="1:11" ht="15" customHeight="1" x14ac:dyDescent="0.2">
      <c r="A79" s="367" t="s">
        <v>156</v>
      </c>
      <c r="B79" s="227">
        <f t="shared" ref="B79" si="25">B62</f>
        <v>226.8</v>
      </c>
      <c r="C79" s="227">
        <f t="shared" ref="C79:E80" si="26">C62+C67</f>
        <v>257.7</v>
      </c>
      <c r="D79" s="227">
        <f t="shared" si="26"/>
        <v>274.40000000000003</v>
      </c>
      <c r="E79" s="227">
        <f t="shared" si="26"/>
        <v>242</v>
      </c>
      <c r="F79" s="227">
        <v>279.3</v>
      </c>
      <c r="G79" s="227">
        <v>286.59999999999997</v>
      </c>
      <c r="H79" s="227">
        <v>284.7</v>
      </c>
      <c r="I79" s="227">
        <v>310.7</v>
      </c>
      <c r="J79" s="227">
        <v>253.19804280504002</v>
      </c>
      <c r="K79" s="396">
        <v>324.60000000000002</v>
      </c>
    </row>
    <row r="80" spans="1:11" ht="15" customHeight="1" x14ac:dyDescent="0.2">
      <c r="A80" s="367" t="s">
        <v>164</v>
      </c>
      <c r="B80" s="228">
        <f t="shared" ref="B80" si="27">B63</f>
        <v>56.9</v>
      </c>
      <c r="C80" s="228">
        <f t="shared" si="26"/>
        <v>57.7</v>
      </c>
      <c r="D80" s="228">
        <f t="shared" si="26"/>
        <v>58.4</v>
      </c>
      <c r="E80" s="228">
        <f t="shared" si="26"/>
        <v>60.2</v>
      </c>
      <c r="F80" s="228">
        <v>61.7</v>
      </c>
      <c r="G80" s="228">
        <v>62.2</v>
      </c>
      <c r="H80" s="228">
        <v>65</v>
      </c>
      <c r="I80" s="228">
        <v>71</v>
      </c>
      <c r="J80" s="228">
        <v>84.591038951730013</v>
      </c>
      <c r="K80" s="397">
        <v>92.2</v>
      </c>
    </row>
    <row r="81" spans="1:11" ht="15" customHeight="1" x14ac:dyDescent="0.2">
      <c r="A81" s="367" t="s">
        <v>172</v>
      </c>
      <c r="B81" s="231">
        <f t="shared" ref="B81:H81" si="28">B80+B79</f>
        <v>283.7</v>
      </c>
      <c r="C81" s="231">
        <f t="shared" si="28"/>
        <v>315.39999999999998</v>
      </c>
      <c r="D81" s="231">
        <f t="shared" si="28"/>
        <v>332.8</v>
      </c>
      <c r="E81" s="231">
        <f t="shared" si="28"/>
        <v>302.2</v>
      </c>
      <c r="F81" s="231">
        <v>341</v>
      </c>
      <c r="G81" s="231">
        <f t="shared" ref="G81" si="29">G80+G79</f>
        <v>348.79999999999995</v>
      </c>
      <c r="H81" s="231">
        <f t="shared" si="28"/>
        <v>349.7</v>
      </c>
      <c r="I81" s="231">
        <f t="shared" ref="I81:K81" si="30">I80+I79</f>
        <v>381.7</v>
      </c>
      <c r="J81" s="231">
        <f t="shared" si="30"/>
        <v>337.78908175677003</v>
      </c>
      <c r="K81" s="405">
        <f t="shared" si="30"/>
        <v>416.8</v>
      </c>
    </row>
    <row r="82" spans="1:11" ht="15" customHeight="1" x14ac:dyDescent="0.2">
      <c r="A82" s="406" t="s">
        <v>173</v>
      </c>
      <c r="B82" s="233">
        <v>109.1</v>
      </c>
      <c r="C82" s="233">
        <f>C74</f>
        <v>125.30000000000001</v>
      </c>
      <c r="D82" s="233">
        <f>D74</f>
        <v>140</v>
      </c>
      <c r="E82" s="233">
        <f>E74</f>
        <v>111.9</v>
      </c>
      <c r="F82" s="233">
        <v>140.6</v>
      </c>
      <c r="G82" s="233">
        <v>142.30000000000001</v>
      </c>
      <c r="H82" s="233">
        <v>138.9</v>
      </c>
      <c r="I82" s="233">
        <v>159.1</v>
      </c>
      <c r="J82" s="233">
        <v>135.80556718240041</v>
      </c>
      <c r="K82" s="407">
        <v>191.5</v>
      </c>
    </row>
    <row r="83" spans="1:11" ht="15" customHeight="1" x14ac:dyDescent="0.2">
      <c r="A83" s="367" t="s">
        <v>174</v>
      </c>
      <c r="B83" s="231">
        <f t="shared" ref="B83:H83" si="31">B82+B81</f>
        <v>392.79999999999995</v>
      </c>
      <c r="C83" s="231">
        <f t="shared" si="31"/>
        <v>440.7</v>
      </c>
      <c r="D83" s="231">
        <f t="shared" si="31"/>
        <v>472.8</v>
      </c>
      <c r="E83" s="231">
        <f t="shared" si="31"/>
        <v>414.1</v>
      </c>
      <c r="F83" s="231">
        <v>481.6</v>
      </c>
      <c r="G83" s="231">
        <f t="shared" ref="G83" si="32">G82+G81</f>
        <v>491.09999999999997</v>
      </c>
      <c r="H83" s="231">
        <f t="shared" si="31"/>
        <v>488.6</v>
      </c>
      <c r="I83" s="231">
        <f t="shared" ref="I83:K83" si="33">I82+I81</f>
        <v>540.79999999999995</v>
      </c>
      <c r="J83" s="231">
        <f t="shared" si="33"/>
        <v>473.59464893917044</v>
      </c>
      <c r="K83" s="405">
        <f t="shared" si="33"/>
        <v>608.29999999999995</v>
      </c>
    </row>
    <row r="84" spans="1:11" ht="15" customHeight="1" x14ac:dyDescent="0.2">
      <c r="A84" s="406" t="s">
        <v>175</v>
      </c>
      <c r="B84" s="233">
        <f t="shared" ref="B84:E84" si="34">B75</f>
        <v>95.3</v>
      </c>
      <c r="C84" s="233">
        <f t="shared" si="34"/>
        <v>108</v>
      </c>
      <c r="D84" s="233">
        <f t="shared" si="34"/>
        <v>119.5</v>
      </c>
      <c r="E84" s="233">
        <f t="shared" si="34"/>
        <v>94.4</v>
      </c>
      <c r="F84" s="233">
        <v>115.4</v>
      </c>
      <c r="G84" s="233">
        <v>117</v>
      </c>
      <c r="H84" s="233">
        <v>115.4</v>
      </c>
      <c r="I84" s="233">
        <v>136.69999999999999</v>
      </c>
      <c r="J84" s="233">
        <v>113.71124039449805</v>
      </c>
      <c r="K84" s="407">
        <v>173.5</v>
      </c>
    </row>
    <row r="85" spans="1:11" ht="15" customHeight="1" x14ac:dyDescent="0.2">
      <c r="A85" s="391" t="s">
        <v>217</v>
      </c>
      <c r="B85" s="231">
        <f t="shared" ref="B85:H85" si="35">B84+B83</f>
        <v>488.09999999999997</v>
      </c>
      <c r="C85" s="231">
        <f t="shared" si="35"/>
        <v>548.70000000000005</v>
      </c>
      <c r="D85" s="231">
        <f t="shared" si="35"/>
        <v>592.29999999999995</v>
      </c>
      <c r="E85" s="231">
        <f t="shared" si="35"/>
        <v>508.5</v>
      </c>
      <c r="F85" s="231">
        <v>597</v>
      </c>
      <c r="G85" s="231">
        <f t="shared" ref="G85" si="36">G84+G83</f>
        <v>608.09999999999991</v>
      </c>
      <c r="H85" s="231">
        <f t="shared" si="35"/>
        <v>604</v>
      </c>
      <c r="I85" s="231">
        <f t="shared" ref="I85:K85" si="37">I84+I83</f>
        <v>677.5</v>
      </c>
      <c r="J85" s="231">
        <f t="shared" si="37"/>
        <v>587.30588933366846</v>
      </c>
      <c r="K85" s="405">
        <f t="shared" si="37"/>
        <v>781.8</v>
      </c>
    </row>
    <row r="86" spans="1:11" ht="15" customHeight="1" x14ac:dyDescent="0.2">
      <c r="A86" s="367"/>
      <c r="B86" s="232"/>
      <c r="C86" s="232"/>
      <c r="D86" s="232"/>
      <c r="E86" s="232"/>
      <c r="F86" s="232"/>
      <c r="G86" s="232"/>
      <c r="H86" s="232"/>
      <c r="I86" s="196"/>
      <c r="J86" s="196"/>
      <c r="K86" s="387"/>
    </row>
    <row r="87" spans="1:11" ht="15" customHeight="1" x14ac:dyDescent="0.2">
      <c r="A87" s="402" t="s">
        <v>185</v>
      </c>
      <c r="B87" s="232"/>
      <c r="C87" s="232"/>
      <c r="D87" s="232"/>
      <c r="E87" s="232"/>
      <c r="F87" s="232"/>
      <c r="G87" s="232"/>
      <c r="H87" s="232"/>
      <c r="I87" s="196"/>
      <c r="J87" s="196"/>
      <c r="K87" s="387"/>
    </row>
    <row r="88" spans="1:11" ht="15" customHeight="1" x14ac:dyDescent="0.2">
      <c r="A88" s="367" t="s">
        <v>205</v>
      </c>
      <c r="B88" s="229">
        <v>-6.9</v>
      </c>
      <c r="C88" s="229">
        <v>-2.1</v>
      </c>
      <c r="D88" s="229">
        <v>-2.2000000000000002</v>
      </c>
      <c r="E88" s="229">
        <v>-2</v>
      </c>
      <c r="F88" s="229">
        <v>-2.7</v>
      </c>
      <c r="G88" s="229">
        <v>-0.5</v>
      </c>
      <c r="H88" s="229">
        <v>0.2</v>
      </c>
      <c r="I88" s="229">
        <v>2</v>
      </c>
      <c r="J88" s="229">
        <v>-1.9</v>
      </c>
      <c r="K88" s="403">
        <v>-6.4</v>
      </c>
    </row>
    <row r="89" spans="1:11" ht="15" customHeight="1" x14ac:dyDescent="0.2">
      <c r="A89" s="367" t="s">
        <v>186</v>
      </c>
      <c r="B89" s="230">
        <v>0</v>
      </c>
      <c r="C89" s="230">
        <v>-0.8</v>
      </c>
      <c r="D89" s="230">
        <v>0</v>
      </c>
      <c r="E89" s="230">
        <v>0.4</v>
      </c>
      <c r="F89" s="230">
        <v>-0.6</v>
      </c>
      <c r="G89" s="230">
        <v>0.2</v>
      </c>
      <c r="H89" s="230">
        <v>0</v>
      </c>
      <c r="I89" s="230">
        <v>0</v>
      </c>
      <c r="J89" s="230">
        <v>1</v>
      </c>
      <c r="K89" s="404">
        <v>-0.9</v>
      </c>
    </row>
    <row r="90" spans="1:11" ht="15" customHeight="1" x14ac:dyDescent="0.2">
      <c r="A90" s="367" t="s">
        <v>187</v>
      </c>
      <c r="B90" s="231">
        <f t="shared" ref="B90:H90" si="38">B89+B88</f>
        <v>-6.9</v>
      </c>
      <c r="C90" s="231">
        <f t="shared" si="38"/>
        <v>-2.9000000000000004</v>
      </c>
      <c r="D90" s="231">
        <f t="shared" si="38"/>
        <v>-2.2000000000000002</v>
      </c>
      <c r="E90" s="231">
        <f t="shared" si="38"/>
        <v>-1.6</v>
      </c>
      <c r="F90" s="231">
        <v>-3.3000000000000003</v>
      </c>
      <c r="G90" s="231">
        <f t="shared" ref="G90" si="39">G89+G88</f>
        <v>-0.3</v>
      </c>
      <c r="H90" s="231">
        <f t="shared" si="38"/>
        <v>0.2</v>
      </c>
      <c r="I90" s="201">
        <f t="shared" ref="I90:K90" si="40">I89+I88</f>
        <v>2</v>
      </c>
      <c r="J90" s="201">
        <f t="shared" si="40"/>
        <v>-0.89999999999999991</v>
      </c>
      <c r="K90" s="399">
        <f t="shared" si="40"/>
        <v>-7.3000000000000007</v>
      </c>
    </row>
    <row r="91" spans="1:11" ht="15" customHeight="1" x14ac:dyDescent="0.2">
      <c r="A91" s="367"/>
      <c r="B91" s="232"/>
      <c r="C91" s="232"/>
      <c r="D91" s="232"/>
      <c r="E91" s="232"/>
      <c r="F91" s="232"/>
      <c r="G91" s="232"/>
      <c r="H91" s="232"/>
      <c r="I91" s="196"/>
      <c r="J91" s="196"/>
      <c r="K91" s="387"/>
    </row>
    <row r="92" spans="1:11" ht="15" customHeight="1" x14ac:dyDescent="0.2">
      <c r="A92" s="402" t="s">
        <v>188</v>
      </c>
      <c r="B92" s="232"/>
      <c r="C92" s="232"/>
      <c r="D92" s="232"/>
      <c r="E92" s="232"/>
      <c r="F92" s="232"/>
      <c r="G92" s="232"/>
      <c r="H92" s="232"/>
      <c r="I92" s="196"/>
      <c r="J92" s="196"/>
      <c r="K92" s="387"/>
    </row>
    <row r="93" spans="1:11" ht="15" customHeight="1" x14ac:dyDescent="0.2">
      <c r="A93" s="391" t="s">
        <v>234</v>
      </c>
      <c r="B93" s="227">
        <v>38</v>
      </c>
      <c r="C93" s="227">
        <v>37.799999999999997</v>
      </c>
      <c r="D93" s="227">
        <v>38</v>
      </c>
      <c r="E93" s="227">
        <v>39.299999999999997</v>
      </c>
      <c r="F93" s="227">
        <v>38.6</v>
      </c>
      <c r="G93" s="227">
        <v>31.7</v>
      </c>
      <c r="H93" s="227">
        <v>30.8</v>
      </c>
      <c r="I93" s="227">
        <v>27.9</v>
      </c>
      <c r="J93" s="227">
        <v>38.1</v>
      </c>
      <c r="K93" s="396">
        <v>39.9</v>
      </c>
    </row>
    <row r="94" spans="1:11" s="285" customFormat="1" ht="15" customHeight="1" x14ac:dyDescent="0.2">
      <c r="A94" s="391" t="s">
        <v>233</v>
      </c>
      <c r="B94" s="293">
        <v>0</v>
      </c>
      <c r="C94" s="293">
        <v>0</v>
      </c>
      <c r="D94" s="293">
        <v>0</v>
      </c>
      <c r="E94" s="293">
        <v>0</v>
      </c>
      <c r="F94" s="293">
        <v>0</v>
      </c>
      <c r="G94" s="293">
        <v>0</v>
      </c>
      <c r="H94" s="293">
        <v>0</v>
      </c>
      <c r="I94" s="293">
        <v>6.4</v>
      </c>
      <c r="J94" s="293">
        <v>0.7</v>
      </c>
      <c r="K94" s="408">
        <v>0.2</v>
      </c>
    </row>
    <row r="95" spans="1:11" ht="15" customHeight="1" x14ac:dyDescent="0.2">
      <c r="A95" s="367" t="s">
        <v>53</v>
      </c>
      <c r="B95" s="286">
        <v>8.9</v>
      </c>
      <c r="C95" s="234">
        <v>10</v>
      </c>
      <c r="D95" s="286">
        <v>10.5</v>
      </c>
      <c r="E95" s="286">
        <v>10.1</v>
      </c>
      <c r="F95" s="286">
        <v>10.6</v>
      </c>
      <c r="G95" s="286">
        <v>10.6</v>
      </c>
      <c r="H95" s="234">
        <v>11.2</v>
      </c>
      <c r="I95" s="234">
        <v>12.8</v>
      </c>
      <c r="J95" s="234">
        <v>16</v>
      </c>
      <c r="K95" s="409">
        <v>15.7</v>
      </c>
    </row>
    <row r="96" spans="1:11" ht="15" customHeight="1" x14ac:dyDescent="0.2">
      <c r="A96" s="391" t="s">
        <v>239</v>
      </c>
      <c r="B96" s="234">
        <v>5</v>
      </c>
      <c r="C96" s="286">
        <v>4.9000000000000004</v>
      </c>
      <c r="D96" s="286">
        <v>5.0999999999999996</v>
      </c>
      <c r="E96" s="234">
        <v>6</v>
      </c>
      <c r="F96" s="234">
        <v>7.7</v>
      </c>
      <c r="G96" s="234">
        <v>8.6</v>
      </c>
      <c r="H96" s="234">
        <v>9.6</v>
      </c>
      <c r="I96" s="234">
        <v>4.3</v>
      </c>
      <c r="J96" s="234">
        <v>3.3</v>
      </c>
      <c r="K96" s="409">
        <v>3.6</v>
      </c>
    </row>
    <row r="97" spans="1:11" ht="15" customHeight="1" x14ac:dyDescent="0.2">
      <c r="A97" s="170" t="s">
        <v>261</v>
      </c>
      <c r="B97" s="287">
        <f t="shared" ref="B97:H97" si="41">SUM(B93:B96)</f>
        <v>51.9</v>
      </c>
      <c r="C97" s="287">
        <f t="shared" si="41"/>
        <v>52.699999999999996</v>
      </c>
      <c r="D97" s="287">
        <f t="shared" si="41"/>
        <v>53.6</v>
      </c>
      <c r="E97" s="287">
        <f t="shared" si="41"/>
        <v>55.4</v>
      </c>
      <c r="F97" s="287">
        <v>56.900000000000006</v>
      </c>
      <c r="G97" s="287">
        <f t="shared" ref="G97" si="42">SUM(G93:G96)</f>
        <v>50.9</v>
      </c>
      <c r="H97" s="287">
        <f t="shared" si="41"/>
        <v>51.6</v>
      </c>
      <c r="I97" s="75">
        <f t="shared" ref="I97:K97" si="43">SUM(I93:I96)</f>
        <v>51.399999999999991</v>
      </c>
      <c r="J97" s="75">
        <f t="shared" si="43"/>
        <v>58.1</v>
      </c>
      <c r="K97" s="410">
        <f t="shared" si="43"/>
        <v>59.4</v>
      </c>
    </row>
    <row r="98" spans="1:11" ht="15" customHeight="1" x14ac:dyDescent="0.2">
      <c r="A98" s="367" t="s">
        <v>240</v>
      </c>
      <c r="B98" s="234">
        <v>3.4</v>
      </c>
      <c r="C98" s="234">
        <v>3.5</v>
      </c>
      <c r="D98" s="234">
        <v>3</v>
      </c>
      <c r="E98" s="234">
        <v>3</v>
      </c>
      <c r="F98" s="234">
        <v>3</v>
      </c>
      <c r="G98" s="234">
        <v>9.6</v>
      </c>
      <c r="H98" s="234">
        <v>11.7</v>
      </c>
      <c r="I98" s="234">
        <v>16.899999999999999</v>
      </c>
      <c r="J98" s="234">
        <v>15.4</v>
      </c>
      <c r="K98" s="409">
        <v>22</v>
      </c>
    </row>
    <row r="99" spans="1:11" s="290" customFormat="1" ht="15" customHeight="1" x14ac:dyDescent="0.2">
      <c r="A99" s="391" t="s">
        <v>250</v>
      </c>
      <c r="B99" s="224">
        <v>0</v>
      </c>
      <c r="C99" s="224">
        <v>0</v>
      </c>
      <c r="D99" s="224">
        <v>0</v>
      </c>
      <c r="E99" s="224">
        <v>0</v>
      </c>
      <c r="F99" s="224">
        <v>0</v>
      </c>
      <c r="G99" s="224">
        <v>0</v>
      </c>
      <c r="H99" s="224">
        <v>0</v>
      </c>
      <c r="I99" s="234">
        <v>0.8</v>
      </c>
      <c r="J99" s="234">
        <v>9.1</v>
      </c>
      <c r="K99" s="409">
        <v>8.7109258430200001</v>
      </c>
    </row>
    <row r="100" spans="1:11" ht="15" customHeight="1" x14ac:dyDescent="0.2">
      <c r="A100" s="367" t="s">
        <v>181</v>
      </c>
      <c r="B100" s="286">
        <v>1.6</v>
      </c>
      <c r="C100" s="286">
        <v>1.5</v>
      </c>
      <c r="D100" s="286">
        <v>1.8</v>
      </c>
      <c r="E100" s="286">
        <v>1.8</v>
      </c>
      <c r="F100" s="286">
        <v>1.8</v>
      </c>
      <c r="G100" s="286">
        <v>1.7</v>
      </c>
      <c r="H100" s="234">
        <v>1.7</v>
      </c>
      <c r="I100" s="234">
        <v>1.9</v>
      </c>
      <c r="J100" s="234">
        <v>2</v>
      </c>
      <c r="K100" s="409">
        <v>2.0623150821</v>
      </c>
    </row>
    <row r="101" spans="1:11" ht="15" customHeight="1" x14ac:dyDescent="0.2">
      <c r="A101" s="398" t="s">
        <v>274</v>
      </c>
      <c r="B101" s="287">
        <f t="shared" ref="B101:E101" si="44">SUM(B98:B100)</f>
        <v>5</v>
      </c>
      <c r="C101" s="287">
        <f t="shared" si="44"/>
        <v>5</v>
      </c>
      <c r="D101" s="287">
        <f t="shared" si="44"/>
        <v>4.8</v>
      </c>
      <c r="E101" s="287">
        <f t="shared" si="44"/>
        <v>4.8</v>
      </c>
      <c r="F101" s="287">
        <v>4.8</v>
      </c>
      <c r="G101" s="287">
        <f t="shared" ref="G101:K101" si="45">SUM(G98:G100)</f>
        <v>11.299999999999999</v>
      </c>
      <c r="H101" s="287">
        <f t="shared" si="45"/>
        <v>13.399999999999999</v>
      </c>
      <c r="I101" s="287">
        <f t="shared" si="45"/>
        <v>19.599999999999998</v>
      </c>
      <c r="J101" s="287">
        <f t="shared" si="45"/>
        <v>26.5</v>
      </c>
      <c r="K101" s="411">
        <f t="shared" si="45"/>
        <v>32.77324092512</v>
      </c>
    </row>
    <row r="102" spans="1:11" ht="15" customHeight="1" x14ac:dyDescent="0.2">
      <c r="A102" s="412" t="s">
        <v>244</v>
      </c>
      <c r="B102" s="227">
        <f t="shared" ref="B102:F102" si="46">B101+B97</f>
        <v>56.9</v>
      </c>
      <c r="C102" s="227">
        <f t="shared" si="46"/>
        <v>57.699999999999996</v>
      </c>
      <c r="D102" s="227">
        <f t="shared" si="46"/>
        <v>58.4</v>
      </c>
      <c r="E102" s="227">
        <f>E101+E97</f>
        <v>60.199999999999996</v>
      </c>
      <c r="F102" s="227">
        <f t="shared" si="46"/>
        <v>61.7</v>
      </c>
      <c r="G102" s="227">
        <f t="shared" ref="G102:H102" si="47">G101+G97</f>
        <v>62.199999999999996</v>
      </c>
      <c r="H102" s="227">
        <f t="shared" si="47"/>
        <v>65</v>
      </c>
      <c r="I102" s="129">
        <f t="shared" ref="I102:K102" si="48">I101+I97</f>
        <v>70.999999999999986</v>
      </c>
      <c r="J102" s="129">
        <f t="shared" si="48"/>
        <v>84.6</v>
      </c>
      <c r="K102" s="413">
        <f t="shared" si="48"/>
        <v>92.173240925119998</v>
      </c>
    </row>
    <row r="103" spans="1:11" ht="15" customHeight="1" x14ac:dyDescent="0.2">
      <c r="A103" s="367"/>
      <c r="B103" s="288"/>
      <c r="C103" s="288"/>
      <c r="D103" s="288"/>
      <c r="E103" s="288"/>
      <c r="F103" s="288"/>
      <c r="G103" s="288"/>
      <c r="H103" s="288"/>
      <c r="I103" s="203"/>
      <c r="J103" s="203"/>
      <c r="K103" s="414"/>
    </row>
    <row r="104" spans="1:11" ht="15" customHeight="1" x14ac:dyDescent="0.2">
      <c r="A104" s="402" t="s">
        <v>176</v>
      </c>
      <c r="B104" s="232"/>
      <c r="C104" s="232"/>
      <c r="D104" s="232"/>
      <c r="E104" s="232"/>
      <c r="F104" s="232"/>
      <c r="G104" s="232"/>
      <c r="H104" s="232"/>
      <c r="I104" s="196"/>
      <c r="J104" s="196"/>
      <c r="K104" s="387"/>
    </row>
    <row r="105" spans="1:11" ht="15" customHeight="1" x14ac:dyDescent="0.2">
      <c r="A105" s="367" t="s">
        <v>177</v>
      </c>
      <c r="B105" s="222">
        <v>24103</v>
      </c>
      <c r="C105" s="222">
        <v>24271</v>
      </c>
      <c r="D105" s="222">
        <v>26458</v>
      </c>
      <c r="E105" s="222">
        <v>23327</v>
      </c>
      <c r="F105" s="222">
        <v>25929</v>
      </c>
      <c r="G105" s="222">
        <v>26600</v>
      </c>
      <c r="H105" s="222">
        <v>26916.83</v>
      </c>
      <c r="I105" s="222">
        <v>28538</v>
      </c>
      <c r="J105" s="222">
        <v>21917</v>
      </c>
      <c r="K105" s="335">
        <v>25813</v>
      </c>
    </row>
    <row r="106" spans="1:11" ht="15" customHeight="1" x14ac:dyDescent="0.2">
      <c r="A106" s="367" t="s">
        <v>178</v>
      </c>
      <c r="B106" s="222">
        <v>7063</v>
      </c>
      <c r="C106" s="222">
        <v>7510</v>
      </c>
      <c r="D106" s="222">
        <v>8046</v>
      </c>
      <c r="E106" s="222">
        <v>6635</v>
      </c>
      <c r="F106" s="222">
        <v>7729</v>
      </c>
      <c r="G106" s="222">
        <v>8006</v>
      </c>
      <c r="H106" s="222">
        <v>7999.34</v>
      </c>
      <c r="I106" s="222">
        <v>8973</v>
      </c>
      <c r="J106" s="222">
        <v>7700</v>
      </c>
      <c r="K106" s="335">
        <v>10059</v>
      </c>
    </row>
    <row r="107" spans="1:11" ht="15" customHeight="1" thickBot="1" x14ac:dyDescent="0.25">
      <c r="A107" s="415" t="s">
        <v>179</v>
      </c>
      <c r="B107" s="235">
        <v>2641</v>
      </c>
      <c r="C107" s="235">
        <v>2718</v>
      </c>
      <c r="D107" s="235">
        <v>2914</v>
      </c>
      <c r="E107" s="235">
        <v>2507</v>
      </c>
      <c r="F107" s="235">
        <v>2834</v>
      </c>
      <c r="G107" s="235">
        <v>2942</v>
      </c>
      <c r="H107" s="235">
        <v>2976.74</v>
      </c>
      <c r="I107" s="235">
        <v>3231</v>
      </c>
      <c r="J107" s="235">
        <v>2585</v>
      </c>
      <c r="K107" s="416">
        <v>3100</v>
      </c>
    </row>
    <row r="108" spans="1:11" ht="15" customHeight="1" x14ac:dyDescent="0.2">
      <c r="A108" s="375"/>
      <c r="B108" s="196"/>
      <c r="C108" s="196"/>
      <c r="D108" s="196"/>
      <c r="E108" s="196"/>
      <c r="F108" s="196"/>
      <c r="G108" s="368"/>
      <c r="H108" s="215"/>
      <c r="I108" s="215"/>
      <c r="J108" s="215"/>
      <c r="K108" s="379"/>
    </row>
    <row r="109" spans="1:11" ht="15" customHeight="1" x14ac:dyDescent="0.2">
      <c r="A109" s="377" t="s">
        <v>193</v>
      </c>
      <c r="B109" s="213"/>
      <c r="C109" s="213"/>
      <c r="D109" s="213"/>
      <c r="E109" s="213"/>
      <c r="F109" s="213"/>
      <c r="G109" s="213"/>
      <c r="H109" s="213"/>
      <c r="I109" s="213"/>
      <c r="J109" s="213"/>
      <c r="K109" s="417"/>
    </row>
    <row r="110" spans="1:11" ht="15" customHeight="1" x14ac:dyDescent="0.2">
      <c r="A110" s="375"/>
      <c r="B110" s="368"/>
      <c r="C110" s="368"/>
      <c r="D110" s="368"/>
      <c r="E110" s="368"/>
      <c r="F110" s="368"/>
      <c r="G110" s="368"/>
      <c r="H110" s="368"/>
      <c r="I110" s="368"/>
      <c r="J110" s="368"/>
      <c r="K110" s="376"/>
    </row>
    <row r="111" spans="1:11" ht="15" customHeight="1" x14ac:dyDescent="0.2">
      <c r="A111" s="367" t="s">
        <v>194</v>
      </c>
      <c r="B111" s="143">
        <v>5</v>
      </c>
      <c r="C111" s="143">
        <v>5</v>
      </c>
      <c r="D111" s="143">
        <v>5</v>
      </c>
      <c r="E111" s="143">
        <v>3</v>
      </c>
      <c r="F111" s="143">
        <v>3</v>
      </c>
      <c r="G111" s="143">
        <v>3</v>
      </c>
      <c r="H111" s="254">
        <v>3</v>
      </c>
      <c r="I111" s="254">
        <v>3</v>
      </c>
      <c r="J111" s="254">
        <v>3</v>
      </c>
      <c r="K111" s="385">
        <v>2</v>
      </c>
    </row>
    <row r="112" spans="1:11" ht="15" customHeight="1" x14ac:dyDescent="0.2">
      <c r="A112" s="367"/>
      <c r="B112" s="143"/>
      <c r="C112" s="143"/>
      <c r="D112" s="143"/>
      <c r="E112" s="143"/>
      <c r="F112" s="143"/>
      <c r="G112" s="368"/>
      <c r="H112" s="368"/>
      <c r="I112" s="368"/>
      <c r="J112" s="368"/>
      <c r="K112" s="376"/>
    </row>
    <row r="113" spans="1:11" ht="15" customHeight="1" x14ac:dyDescent="0.2">
      <c r="A113" s="377" t="s">
        <v>119</v>
      </c>
      <c r="B113" s="213"/>
      <c r="C113" s="213"/>
      <c r="D113" s="213"/>
      <c r="E113" s="213"/>
      <c r="F113" s="213"/>
      <c r="G113" s="213"/>
      <c r="H113" s="213"/>
      <c r="I113" s="213"/>
      <c r="J113" s="213"/>
      <c r="K113" s="417"/>
    </row>
    <row r="114" spans="1:11" ht="15" customHeight="1" x14ac:dyDescent="0.2">
      <c r="A114" s="375"/>
      <c r="B114" s="368"/>
      <c r="C114" s="368"/>
      <c r="D114" s="368"/>
      <c r="E114" s="368"/>
      <c r="F114" s="368"/>
      <c r="G114" s="368"/>
      <c r="H114" s="368"/>
      <c r="I114" s="368"/>
      <c r="J114" s="368"/>
      <c r="K114" s="376"/>
    </row>
    <row r="115" spans="1:11" ht="15" customHeight="1" x14ac:dyDescent="0.2">
      <c r="A115" s="402" t="s">
        <v>118</v>
      </c>
      <c r="B115" s="368"/>
      <c r="C115" s="368"/>
      <c r="D115" s="368"/>
      <c r="E115" s="368"/>
      <c r="F115" s="368"/>
      <c r="G115" s="368"/>
      <c r="H115" s="215"/>
      <c r="I115" s="215"/>
      <c r="J115" s="215"/>
      <c r="K115" s="379"/>
    </row>
    <row r="116" spans="1:11" ht="15" customHeight="1" x14ac:dyDescent="0.2">
      <c r="A116" s="391" t="s">
        <v>251</v>
      </c>
      <c r="B116" s="128">
        <v>7.2999999999999995E-2</v>
      </c>
      <c r="C116" s="128">
        <v>7.0999999999999994E-2</v>
      </c>
      <c r="D116" s="128">
        <v>7.0999999999999994E-2</v>
      </c>
      <c r="E116" s="128">
        <v>6.6000000000000003E-2</v>
      </c>
      <c r="F116" s="128">
        <v>6.7000000000000004E-2</v>
      </c>
      <c r="G116" s="128">
        <v>6.7000000000000004E-2</v>
      </c>
      <c r="H116" s="279">
        <v>6.9000000000000006E-2</v>
      </c>
      <c r="I116" s="279">
        <v>6.9000000000000006E-2</v>
      </c>
      <c r="J116" s="279">
        <v>6.8000000000000005E-2</v>
      </c>
      <c r="K116" s="418">
        <v>6.7000000000000004E-2</v>
      </c>
    </row>
    <row r="117" spans="1:11" ht="15" customHeight="1" x14ac:dyDescent="0.2">
      <c r="A117" s="391" t="s">
        <v>252</v>
      </c>
      <c r="B117" s="128">
        <v>0.35</v>
      </c>
      <c r="C117" s="128">
        <v>0.34300000000000003</v>
      </c>
      <c r="D117" s="128">
        <v>0.34100000000000003</v>
      </c>
      <c r="E117" s="128">
        <v>0.311</v>
      </c>
      <c r="F117" s="128">
        <v>0.30099999999999999</v>
      </c>
      <c r="G117" s="128">
        <v>0.33900000000000002</v>
      </c>
      <c r="H117" s="279">
        <v>0.314</v>
      </c>
      <c r="I117" s="279">
        <v>0.315</v>
      </c>
      <c r="J117" s="279">
        <v>0.29299999999999998</v>
      </c>
      <c r="K117" s="418">
        <v>0.29399999999999998</v>
      </c>
    </row>
    <row r="118" spans="1:11" ht="15" customHeight="1" x14ac:dyDescent="0.2">
      <c r="A118" s="391" t="s">
        <v>253</v>
      </c>
      <c r="B118" s="128">
        <v>0.41399999999999998</v>
      </c>
      <c r="C118" s="128">
        <v>0.40699999999999997</v>
      </c>
      <c r="D118" s="128">
        <v>0.40500000000000003</v>
      </c>
      <c r="E118" s="128">
        <v>0.373</v>
      </c>
      <c r="F118" s="128">
        <v>0.35899999999999999</v>
      </c>
      <c r="G118" s="128">
        <v>0.40400000000000003</v>
      </c>
      <c r="H118" s="279">
        <v>0.378</v>
      </c>
      <c r="I118" s="279">
        <v>0.379</v>
      </c>
      <c r="J118" s="279">
        <v>0.35099999999999998</v>
      </c>
      <c r="K118" s="418">
        <v>0.34899999999999998</v>
      </c>
    </row>
    <row r="119" spans="1:11" ht="15" customHeight="1" x14ac:dyDescent="0.2">
      <c r="A119" s="391" t="s">
        <v>254</v>
      </c>
      <c r="B119" s="128">
        <v>0.45700000000000002</v>
      </c>
      <c r="C119" s="128">
        <v>0.45</v>
      </c>
      <c r="D119" s="128">
        <v>0.40899999999999997</v>
      </c>
      <c r="E119" s="128">
        <v>0.378</v>
      </c>
      <c r="F119" s="128">
        <v>0.36299999999999999</v>
      </c>
      <c r="G119" s="128">
        <v>0.40699999999999997</v>
      </c>
      <c r="H119" s="279">
        <v>0.38200000000000001</v>
      </c>
      <c r="I119" s="279">
        <v>0.38200000000000001</v>
      </c>
      <c r="J119" s="279">
        <v>0.35099999999999998</v>
      </c>
      <c r="K119" s="418">
        <v>0.34899999999999998</v>
      </c>
    </row>
    <row r="120" spans="1:11" ht="15" customHeight="1" x14ac:dyDescent="0.2">
      <c r="A120" s="375"/>
      <c r="B120" s="368"/>
      <c r="C120" s="368"/>
      <c r="D120" s="368"/>
      <c r="E120" s="368"/>
      <c r="F120" s="368"/>
      <c r="G120" s="368"/>
      <c r="H120" s="215"/>
      <c r="I120" s="215"/>
      <c r="J120" s="215"/>
      <c r="K120" s="379"/>
    </row>
    <row r="121" spans="1:11" ht="15" customHeight="1" x14ac:dyDescent="0.2">
      <c r="A121" s="402" t="s">
        <v>117</v>
      </c>
      <c r="B121" s="368"/>
      <c r="C121" s="368"/>
      <c r="D121" s="368"/>
      <c r="E121" s="368"/>
      <c r="F121" s="368"/>
      <c r="G121" s="368"/>
      <c r="H121" s="215"/>
      <c r="I121" s="215"/>
      <c r="J121" s="215"/>
      <c r="K121" s="379"/>
    </row>
    <row r="122" spans="1:11" ht="15" customHeight="1" x14ac:dyDescent="0.2">
      <c r="A122" s="391" t="s">
        <v>238</v>
      </c>
      <c r="B122" s="128">
        <v>7.5999999999999998E-2</v>
      </c>
      <c r="C122" s="128">
        <v>7.1999999999999995E-2</v>
      </c>
      <c r="D122" s="128">
        <v>7.0999999999999994E-2</v>
      </c>
      <c r="E122" s="128">
        <v>7.0999999999999994E-2</v>
      </c>
      <c r="F122" s="128">
        <v>7.0999999999999994E-2</v>
      </c>
      <c r="G122" s="128">
        <v>7.2999999999999995E-2</v>
      </c>
      <c r="H122" s="279">
        <v>7.3999999999999996E-2</v>
      </c>
      <c r="I122" s="279">
        <v>7.1999999999999995E-2</v>
      </c>
      <c r="J122" s="279">
        <v>7.3999999999999996E-2</v>
      </c>
      <c r="K122" s="418">
        <v>7.1999999999999995E-2</v>
      </c>
    </row>
    <row r="123" spans="1:11" ht="15" customHeight="1" x14ac:dyDescent="0.2">
      <c r="A123" s="391" t="s">
        <v>237</v>
      </c>
      <c r="B123" s="128">
        <v>0.374</v>
      </c>
      <c r="C123" s="128">
        <v>0.34899999999999998</v>
      </c>
      <c r="D123" s="128">
        <v>0.34599999999999997</v>
      </c>
      <c r="E123" s="128">
        <v>0.34899999999999998</v>
      </c>
      <c r="F123" s="128">
        <v>0.33900000000000002</v>
      </c>
      <c r="G123" s="128">
        <v>0.40200000000000002</v>
      </c>
      <c r="H123" s="279">
        <v>0.372</v>
      </c>
      <c r="I123" s="279">
        <v>0.36499999999999999</v>
      </c>
      <c r="J123" s="279">
        <v>0.35799999999999998</v>
      </c>
      <c r="K123" s="418">
        <v>0.34899999999999998</v>
      </c>
    </row>
    <row r="124" spans="1:11" ht="15" customHeight="1" x14ac:dyDescent="0.2">
      <c r="A124" s="391" t="s">
        <v>236</v>
      </c>
      <c r="B124" s="128">
        <v>0.374</v>
      </c>
      <c r="C124" s="128">
        <v>0.34899999999999998</v>
      </c>
      <c r="D124" s="128">
        <v>0.34599999999999997</v>
      </c>
      <c r="E124" s="128">
        <v>0.34899999999999998</v>
      </c>
      <c r="F124" s="128">
        <v>0.33900000000000002</v>
      </c>
      <c r="G124" s="128">
        <v>0.40200000000000002</v>
      </c>
      <c r="H124" s="279">
        <v>0.372</v>
      </c>
      <c r="I124" s="279">
        <v>0.36499999999999999</v>
      </c>
      <c r="J124" s="279">
        <v>0.35799999999999998</v>
      </c>
      <c r="K124" s="418">
        <v>0.34899999999999998</v>
      </c>
    </row>
    <row r="125" spans="1:11" ht="15" customHeight="1" x14ac:dyDescent="0.2">
      <c r="A125" s="391" t="s">
        <v>235</v>
      </c>
      <c r="B125" s="128">
        <v>0.38</v>
      </c>
      <c r="C125" s="128">
        <v>0.35499999999999998</v>
      </c>
      <c r="D125" s="128">
        <v>0.35</v>
      </c>
      <c r="E125" s="128">
        <v>0.35199999999999998</v>
      </c>
      <c r="F125" s="128">
        <v>0.34200000000000003</v>
      </c>
      <c r="G125" s="128">
        <v>0.40500000000000003</v>
      </c>
      <c r="H125" s="279">
        <v>0.375</v>
      </c>
      <c r="I125" s="279">
        <v>0.36699999999999999</v>
      </c>
      <c r="J125" s="279">
        <v>0.35799999999999998</v>
      </c>
      <c r="K125" s="418">
        <v>0.34899999999999998</v>
      </c>
    </row>
    <row r="126" spans="1:11" ht="15" customHeight="1" x14ac:dyDescent="0.2">
      <c r="A126" s="375"/>
      <c r="B126" s="368"/>
      <c r="C126" s="368"/>
      <c r="D126" s="368"/>
      <c r="E126" s="368"/>
      <c r="F126" s="368"/>
      <c r="G126" s="368"/>
      <c r="H126" s="368"/>
      <c r="I126" s="368"/>
      <c r="J126" s="215"/>
      <c r="K126" s="379"/>
    </row>
    <row r="127" spans="1:11" ht="15" customHeight="1" x14ac:dyDescent="0.2">
      <c r="A127" s="375"/>
      <c r="B127" s="368"/>
      <c r="C127" s="368"/>
      <c r="D127" s="368"/>
      <c r="E127" s="368"/>
      <c r="F127" s="368"/>
      <c r="G127" s="368"/>
      <c r="H127" s="368"/>
      <c r="I127" s="368"/>
      <c r="J127" s="215"/>
      <c r="K127" s="379"/>
    </row>
    <row r="128" spans="1:11" ht="15" customHeight="1" x14ac:dyDescent="0.2">
      <c r="A128" s="433" t="s">
        <v>116</v>
      </c>
      <c r="B128" s="434"/>
      <c r="C128" s="434"/>
      <c r="D128" s="434"/>
      <c r="E128" s="434"/>
      <c r="F128" s="434"/>
      <c r="G128" s="434"/>
      <c r="H128" s="434"/>
      <c r="I128" s="434"/>
      <c r="J128" s="434"/>
      <c r="K128" s="440"/>
    </row>
    <row r="129" spans="1:11" ht="15" customHeight="1" x14ac:dyDescent="0.2">
      <c r="A129" s="433" t="s">
        <v>115</v>
      </c>
      <c r="B129" s="434"/>
      <c r="C129" s="434"/>
      <c r="D129" s="434"/>
      <c r="E129" s="434"/>
      <c r="F129" s="434"/>
      <c r="G129" s="434"/>
      <c r="H129" s="434"/>
      <c r="I129" s="434"/>
      <c r="J129" s="434"/>
      <c r="K129" s="440"/>
    </row>
    <row r="130" spans="1:11" ht="27" customHeight="1" x14ac:dyDescent="0.2">
      <c r="A130" s="433" t="s">
        <v>275</v>
      </c>
      <c r="B130" s="434"/>
      <c r="C130" s="434"/>
      <c r="D130" s="434"/>
      <c r="E130" s="434"/>
      <c r="F130" s="434"/>
      <c r="G130" s="434"/>
      <c r="H130" s="434"/>
      <c r="I130" s="434"/>
      <c r="J130" s="434"/>
      <c r="K130" s="440"/>
    </row>
    <row r="131" spans="1:11" ht="27" customHeight="1" x14ac:dyDescent="0.2">
      <c r="A131" s="433" t="s">
        <v>276</v>
      </c>
      <c r="B131" s="434"/>
      <c r="C131" s="434"/>
      <c r="D131" s="434"/>
      <c r="E131" s="434"/>
      <c r="F131" s="434"/>
      <c r="G131" s="434"/>
      <c r="H131" s="434"/>
      <c r="I131" s="434"/>
      <c r="J131" s="434"/>
      <c r="K131" s="440"/>
    </row>
    <row r="132" spans="1:11" ht="15" customHeight="1" x14ac:dyDescent="0.2">
      <c r="A132" s="367"/>
      <c r="B132" s="368"/>
      <c r="C132" s="368"/>
      <c r="D132" s="368"/>
      <c r="E132" s="368"/>
      <c r="F132" s="368"/>
      <c r="G132" s="368"/>
      <c r="H132" s="368"/>
      <c r="I132" s="368"/>
      <c r="J132" s="368"/>
      <c r="K132" s="376"/>
    </row>
    <row r="133" spans="1:11" ht="21.95" customHeight="1" x14ac:dyDescent="0.2">
      <c r="A133" s="441" t="s">
        <v>149</v>
      </c>
      <c r="B133" s="442"/>
      <c r="C133" s="442"/>
      <c r="D133" s="442"/>
      <c r="E133" s="442"/>
      <c r="F133" s="442"/>
      <c r="G133" s="442"/>
      <c r="H133" s="442"/>
      <c r="I133" s="442"/>
      <c r="J133" s="442"/>
      <c r="K133" s="443"/>
    </row>
    <row r="134" spans="1:11" ht="15" customHeight="1" x14ac:dyDescent="0.2">
      <c r="A134" s="419"/>
      <c r="B134" s="207" t="s">
        <v>114</v>
      </c>
      <c r="C134" s="208">
        <v>43281</v>
      </c>
      <c r="D134" s="208">
        <v>43373</v>
      </c>
      <c r="E134" s="208">
        <v>43465</v>
      </c>
      <c r="F134" s="208">
        <v>43555</v>
      </c>
      <c r="G134" s="208">
        <v>43646</v>
      </c>
      <c r="H134" s="208">
        <v>43738</v>
      </c>
      <c r="I134" s="208">
        <v>43830</v>
      </c>
      <c r="J134" s="208">
        <v>43921</v>
      </c>
      <c r="K134" s="420">
        <v>44012</v>
      </c>
    </row>
    <row r="135" spans="1:11" ht="15" customHeight="1" x14ac:dyDescent="0.2">
      <c r="A135" s="367" t="s">
        <v>113</v>
      </c>
      <c r="B135" s="209">
        <v>6200</v>
      </c>
      <c r="C135" s="209">
        <v>6214</v>
      </c>
      <c r="D135" s="209">
        <v>6077</v>
      </c>
      <c r="E135" s="209">
        <v>5873</v>
      </c>
      <c r="F135" s="209">
        <v>6093</v>
      </c>
      <c r="G135" s="209">
        <v>6181</v>
      </c>
      <c r="H135" s="219">
        <v>5880</v>
      </c>
      <c r="I135" s="219">
        <v>5854</v>
      </c>
      <c r="J135" s="219">
        <v>5830</v>
      </c>
      <c r="K135" s="421">
        <v>6131</v>
      </c>
    </row>
    <row r="136" spans="1:11" ht="15" customHeight="1" x14ac:dyDescent="0.2">
      <c r="A136" s="367" t="s">
        <v>112</v>
      </c>
      <c r="B136" s="127">
        <v>-2645</v>
      </c>
      <c r="C136" s="127">
        <v>-2888</v>
      </c>
      <c r="D136" s="127">
        <v>-2876</v>
      </c>
      <c r="E136" s="127">
        <v>-2976</v>
      </c>
      <c r="F136" s="127">
        <v>-2961</v>
      </c>
      <c r="G136" s="127">
        <v>-2946</v>
      </c>
      <c r="H136" s="222">
        <v>-2931</v>
      </c>
      <c r="I136" s="222">
        <v>-2943</v>
      </c>
      <c r="J136" s="222">
        <v>-2928</v>
      </c>
      <c r="K136" s="335">
        <v>-2914</v>
      </c>
    </row>
    <row r="137" spans="1:11" ht="15" customHeight="1" x14ac:dyDescent="0.2">
      <c r="A137" s="367" t="s">
        <v>248</v>
      </c>
      <c r="B137" s="23">
        <v>426</v>
      </c>
      <c r="C137" s="23">
        <v>430</v>
      </c>
      <c r="D137" s="23">
        <v>426</v>
      </c>
      <c r="E137" s="23">
        <v>436</v>
      </c>
      <c r="F137" s="23">
        <v>442</v>
      </c>
      <c r="G137" s="23">
        <v>450</v>
      </c>
      <c r="H137" s="220">
        <v>456</v>
      </c>
      <c r="I137" s="220">
        <v>477</v>
      </c>
      <c r="J137" s="220">
        <v>472</v>
      </c>
      <c r="K137" s="422">
        <v>481</v>
      </c>
    </row>
    <row r="138" spans="1:11" ht="15" customHeight="1" x14ac:dyDescent="0.2">
      <c r="A138" s="367" t="s">
        <v>111</v>
      </c>
      <c r="B138" s="209">
        <v>3981</v>
      </c>
      <c r="C138" s="209">
        <f>C137+C136+C135</f>
        <v>3756</v>
      </c>
      <c r="D138" s="209">
        <f>D137+D136+D135</f>
        <v>3627</v>
      </c>
      <c r="E138" s="209">
        <f>E137+E136+E135</f>
        <v>3333</v>
      </c>
      <c r="F138" s="209">
        <v>3574</v>
      </c>
      <c r="G138" s="209">
        <v>3685</v>
      </c>
      <c r="H138" s="219">
        <v>3405</v>
      </c>
      <c r="I138" s="219">
        <v>3388</v>
      </c>
      <c r="J138" s="219">
        <f>SUM(J135:J137)</f>
        <v>3374</v>
      </c>
      <c r="K138" s="421">
        <f>SUM(K135:K137)</f>
        <v>3698</v>
      </c>
    </row>
    <row r="139" spans="1:11" ht="15" customHeight="1" x14ac:dyDescent="0.2">
      <c r="A139" s="375"/>
      <c r="B139" s="196"/>
      <c r="C139" s="196"/>
      <c r="D139" s="196"/>
      <c r="E139" s="196"/>
      <c r="F139" s="196"/>
      <c r="G139" s="196"/>
      <c r="H139" s="196"/>
      <c r="I139" s="196"/>
      <c r="J139" s="196"/>
      <c r="K139" s="387"/>
    </row>
    <row r="140" spans="1:11" ht="15" customHeight="1" x14ac:dyDescent="0.2">
      <c r="A140" s="375"/>
      <c r="B140" s="207" t="s">
        <v>114</v>
      </c>
      <c r="C140" s="208">
        <v>43281</v>
      </c>
      <c r="D140" s="208">
        <f>D134</f>
        <v>43373</v>
      </c>
      <c r="E140" s="208">
        <f>E134</f>
        <v>43465</v>
      </c>
      <c r="F140" s="208">
        <v>43555</v>
      </c>
      <c r="G140" s="208">
        <f>G134</f>
        <v>43646</v>
      </c>
      <c r="H140" s="208">
        <f>H134</f>
        <v>43738</v>
      </c>
      <c r="I140" s="208">
        <f>I134</f>
        <v>43830</v>
      </c>
      <c r="J140" s="208">
        <v>43921</v>
      </c>
      <c r="K140" s="420">
        <v>44012</v>
      </c>
    </row>
    <row r="141" spans="1:11" ht="15" customHeight="1" x14ac:dyDescent="0.2">
      <c r="A141" s="367" t="s">
        <v>110</v>
      </c>
      <c r="B141" s="210">
        <v>23.41</v>
      </c>
      <c r="C141" s="210">
        <v>23.73</v>
      </c>
      <c r="D141" s="210">
        <v>23.67</v>
      </c>
      <c r="E141" s="210">
        <v>23.83</v>
      </c>
      <c r="F141" s="210">
        <v>24.9</v>
      </c>
      <c r="G141" s="210">
        <v>25.75</v>
      </c>
      <c r="H141" s="280">
        <v>25.92</v>
      </c>
      <c r="I141" s="280">
        <v>26.3</v>
      </c>
      <c r="J141" s="280">
        <v>26.38</v>
      </c>
      <c r="K141" s="423">
        <v>27.73</v>
      </c>
    </row>
    <row r="142" spans="1:11" ht="15" customHeight="1" x14ac:dyDescent="0.2">
      <c r="A142" s="367" t="s">
        <v>109</v>
      </c>
      <c r="B142" s="67">
        <v>15.03</v>
      </c>
      <c r="C142" s="67">
        <v>14.35</v>
      </c>
      <c r="D142" s="67">
        <v>14.13</v>
      </c>
      <c r="E142" s="67">
        <v>13.52</v>
      </c>
      <c r="F142" s="67">
        <v>14.61</v>
      </c>
      <c r="G142" s="67">
        <v>15.35</v>
      </c>
      <c r="H142" s="347">
        <v>15.01</v>
      </c>
      <c r="I142" s="347">
        <v>15.22</v>
      </c>
      <c r="J142" s="347">
        <v>15.26</v>
      </c>
      <c r="K142" s="424">
        <v>16.72</v>
      </c>
    </row>
    <row r="143" spans="1:11" ht="15" customHeight="1" x14ac:dyDescent="0.2">
      <c r="A143" s="375"/>
      <c r="B143" s="368"/>
      <c r="C143" s="368"/>
      <c r="D143" s="368"/>
      <c r="E143" s="368"/>
      <c r="F143" s="368"/>
      <c r="G143" s="368"/>
      <c r="H143" s="368"/>
      <c r="I143" s="368"/>
      <c r="J143" s="368"/>
      <c r="K143" s="376"/>
    </row>
    <row r="144" spans="1:11" ht="17.25" customHeight="1" x14ac:dyDescent="0.2">
      <c r="A144" s="433" t="s">
        <v>277</v>
      </c>
      <c r="B144" s="434"/>
      <c r="C144" s="434"/>
      <c r="D144" s="434"/>
      <c r="E144" s="434"/>
      <c r="F144" s="434"/>
      <c r="G144" s="434"/>
      <c r="H144" s="434"/>
      <c r="I144" s="434"/>
      <c r="J144" s="434"/>
      <c r="K144" s="440"/>
    </row>
    <row r="145" spans="1:12" ht="15" customHeight="1" x14ac:dyDescent="0.2">
      <c r="A145" s="375"/>
      <c r="B145" s="207" t="s">
        <v>114</v>
      </c>
      <c r="C145" s="208">
        <v>43281</v>
      </c>
      <c r="D145" s="208">
        <f>D134</f>
        <v>43373</v>
      </c>
      <c r="E145" s="208">
        <f>E134</f>
        <v>43465</v>
      </c>
      <c r="F145" s="208">
        <v>43555</v>
      </c>
      <c r="G145" s="208">
        <f>G134</f>
        <v>43646</v>
      </c>
      <c r="H145" s="208">
        <f>H134</f>
        <v>43738</v>
      </c>
      <c r="I145" s="208">
        <f>I134</f>
        <v>43830</v>
      </c>
      <c r="J145" s="208">
        <v>43921</v>
      </c>
      <c r="K145" s="420">
        <v>44012</v>
      </c>
    </row>
    <row r="146" spans="1:12" ht="15" customHeight="1" x14ac:dyDescent="0.2">
      <c r="A146" s="367" t="s">
        <v>108</v>
      </c>
      <c r="B146" s="209">
        <v>498</v>
      </c>
      <c r="C146" s="209">
        <v>532</v>
      </c>
      <c r="D146" s="209">
        <v>596</v>
      </c>
      <c r="E146" s="209">
        <v>2333</v>
      </c>
      <c r="F146" s="209">
        <v>523</v>
      </c>
      <c r="G146" s="209">
        <v>380</v>
      </c>
      <c r="H146" s="219">
        <v>493</v>
      </c>
      <c r="I146" s="219">
        <v>750</v>
      </c>
      <c r="J146" s="219">
        <v>1105</v>
      </c>
      <c r="K146" s="421">
        <v>436</v>
      </c>
    </row>
    <row r="147" spans="1:12" ht="15" customHeight="1" x14ac:dyDescent="0.2">
      <c r="A147" s="367" t="s">
        <v>140</v>
      </c>
      <c r="B147" s="127">
        <v>-493</v>
      </c>
      <c r="C147" s="127">
        <v>-527</v>
      </c>
      <c r="D147" s="127">
        <v>-590</v>
      </c>
      <c r="E147" s="127">
        <v>-2347</v>
      </c>
      <c r="F147" s="127">
        <v>-518</v>
      </c>
      <c r="G147" s="127">
        <v>-373</v>
      </c>
      <c r="H147" s="222">
        <v>-465</v>
      </c>
      <c r="I147" s="222">
        <v>-716</v>
      </c>
      <c r="J147" s="222">
        <v>-1094</v>
      </c>
      <c r="K147" s="335">
        <v>-404</v>
      </c>
    </row>
    <row r="148" spans="1:12" ht="15" customHeight="1" x14ac:dyDescent="0.2">
      <c r="A148" s="367" t="s">
        <v>210</v>
      </c>
      <c r="B148" s="23">
        <v>434</v>
      </c>
      <c r="C148" s="23">
        <v>938</v>
      </c>
      <c r="D148" s="23">
        <v>511</v>
      </c>
      <c r="E148" s="23">
        <v>405</v>
      </c>
      <c r="F148" s="23">
        <v>324</v>
      </c>
      <c r="G148" s="23">
        <v>316</v>
      </c>
      <c r="H148" s="220">
        <v>352</v>
      </c>
      <c r="I148" s="220">
        <v>611</v>
      </c>
      <c r="J148" s="220">
        <v>427</v>
      </c>
      <c r="K148" s="422">
        <v>345</v>
      </c>
    </row>
    <row r="149" spans="1:12" ht="15" customHeight="1" x14ac:dyDescent="0.2">
      <c r="A149" s="367" t="s">
        <v>107</v>
      </c>
      <c r="B149" s="211">
        <v>439</v>
      </c>
      <c r="C149" s="211">
        <v>943</v>
      </c>
      <c r="D149" s="211">
        <f>D148+D147+D146</f>
        <v>517</v>
      </c>
      <c r="E149" s="211">
        <f>E148+E147+E146</f>
        <v>391</v>
      </c>
      <c r="F149" s="211">
        <v>329</v>
      </c>
      <c r="G149" s="211">
        <v>323</v>
      </c>
      <c r="H149" s="221">
        <v>380</v>
      </c>
      <c r="I149" s="221">
        <v>645</v>
      </c>
      <c r="J149" s="221">
        <f>SUM(J146:J148)</f>
        <v>438</v>
      </c>
      <c r="K149" s="425">
        <f>SUM(K146:K148)</f>
        <v>377</v>
      </c>
    </row>
    <row r="150" spans="1:12" ht="27" customHeight="1" x14ac:dyDescent="0.2">
      <c r="A150" s="433" t="s">
        <v>150</v>
      </c>
      <c r="B150" s="434"/>
      <c r="C150" s="434"/>
      <c r="D150" s="434"/>
      <c r="E150" s="434"/>
      <c r="F150" s="434"/>
      <c r="G150" s="434"/>
      <c r="H150" s="434"/>
      <c r="I150" s="368"/>
      <c r="J150" s="368"/>
      <c r="K150" s="376"/>
    </row>
    <row r="151" spans="1:12" ht="15" customHeight="1" x14ac:dyDescent="0.2">
      <c r="A151" s="375"/>
      <c r="B151" s="368"/>
      <c r="C151" s="368"/>
      <c r="D151" s="368"/>
      <c r="E151" s="368"/>
      <c r="F151" s="368"/>
      <c r="G151" s="368"/>
      <c r="H151" s="368"/>
      <c r="I151" s="368"/>
      <c r="J151" s="368"/>
      <c r="K151" s="376"/>
    </row>
    <row r="152" spans="1:12" s="292" customFormat="1" ht="43.5" customHeight="1" x14ac:dyDescent="0.2">
      <c r="A152" s="447" t="s">
        <v>289</v>
      </c>
      <c r="B152" s="448"/>
      <c r="C152" s="448"/>
      <c r="D152" s="448"/>
      <c r="E152" s="448"/>
      <c r="F152" s="448"/>
      <c r="G152" s="448"/>
      <c r="H152" s="448"/>
      <c r="I152" s="448"/>
      <c r="J152" s="448"/>
      <c r="K152" s="449"/>
    </row>
    <row r="153" spans="1:12" ht="15" customHeight="1" x14ac:dyDescent="0.2">
      <c r="A153" s="450" t="s">
        <v>212</v>
      </c>
      <c r="B153" s="451"/>
      <c r="C153" s="451"/>
      <c r="D153" s="451"/>
      <c r="E153" s="451"/>
      <c r="F153" s="451"/>
      <c r="G153" s="451"/>
      <c r="H153" s="451"/>
      <c r="I153" s="451"/>
      <c r="J153" s="451"/>
      <c r="K153" s="452"/>
    </row>
    <row r="154" spans="1:12" s="204" customFormat="1" ht="40.5" customHeight="1" x14ac:dyDescent="0.2">
      <c r="A154" s="453" t="s">
        <v>283</v>
      </c>
      <c r="B154" s="454"/>
      <c r="C154" s="454"/>
      <c r="D154" s="454"/>
      <c r="E154" s="454"/>
      <c r="F154" s="454"/>
      <c r="G154" s="454"/>
      <c r="H154" s="454"/>
      <c r="I154" s="454"/>
      <c r="J154" s="454"/>
      <c r="K154" s="455"/>
    </row>
    <row r="155" spans="1:12" s="204" customFormat="1" ht="15" customHeight="1" x14ac:dyDescent="0.2">
      <c r="A155" s="456" t="s">
        <v>219</v>
      </c>
      <c r="B155" s="457"/>
      <c r="C155" s="457"/>
      <c r="D155" s="457"/>
      <c r="E155" s="457"/>
      <c r="F155" s="457"/>
      <c r="G155" s="457"/>
      <c r="H155" s="457"/>
      <c r="I155" s="457"/>
      <c r="J155" s="457"/>
      <c r="K155" s="458"/>
    </row>
    <row r="156" spans="1:12" ht="12.6" customHeight="1" x14ac:dyDescent="0.2">
      <c r="A156" s="447" t="s">
        <v>220</v>
      </c>
      <c r="B156" s="448"/>
      <c r="C156" s="448"/>
      <c r="D156" s="448"/>
      <c r="E156" s="448"/>
      <c r="F156" s="448"/>
      <c r="G156" s="448"/>
      <c r="H156" s="448"/>
      <c r="I156" s="448"/>
      <c r="J156" s="448"/>
      <c r="K156" s="449"/>
    </row>
    <row r="157" spans="1:12" x14ac:dyDescent="0.2">
      <c r="A157" s="459" t="s">
        <v>221</v>
      </c>
      <c r="B157" s="460"/>
      <c r="C157" s="460"/>
      <c r="D157" s="460"/>
      <c r="E157" s="460"/>
      <c r="F157" s="460"/>
      <c r="G157" s="460"/>
      <c r="H157" s="460"/>
      <c r="I157" s="460"/>
      <c r="J157" s="460"/>
      <c r="K157" s="461"/>
    </row>
    <row r="158" spans="1:12" ht="15" customHeight="1" x14ac:dyDescent="0.2">
      <c r="A158" s="456" t="s">
        <v>222</v>
      </c>
      <c r="B158" s="457"/>
      <c r="C158" s="457"/>
      <c r="D158" s="457"/>
      <c r="E158" s="457"/>
      <c r="F158" s="457"/>
      <c r="G158" s="457"/>
      <c r="H158" s="457"/>
      <c r="I158" s="457"/>
      <c r="J158" s="457"/>
      <c r="K158" s="458"/>
      <c r="L158" s="204"/>
    </row>
    <row r="159" spans="1:12" s="204" customFormat="1" ht="25.5" customHeight="1" x14ac:dyDescent="0.2">
      <c r="A159" s="463" t="s">
        <v>281</v>
      </c>
      <c r="B159" s="464"/>
      <c r="C159" s="464"/>
      <c r="D159" s="464"/>
      <c r="E159" s="464"/>
      <c r="F159" s="464"/>
      <c r="G159" s="464"/>
      <c r="H159" s="464"/>
      <c r="I159" s="464"/>
      <c r="J159" s="464"/>
      <c r="K159" s="465"/>
    </row>
    <row r="160" spans="1:12" s="204" customFormat="1" ht="29.45" customHeight="1" x14ac:dyDescent="0.2">
      <c r="A160" s="463" t="s">
        <v>282</v>
      </c>
      <c r="B160" s="464"/>
      <c r="C160" s="464"/>
      <c r="D160" s="464"/>
      <c r="E160" s="464"/>
      <c r="F160" s="464"/>
      <c r="G160" s="464"/>
      <c r="H160" s="464"/>
      <c r="I160" s="464"/>
      <c r="J160" s="464"/>
      <c r="K160" s="465"/>
    </row>
    <row r="161" spans="1:11" ht="15" customHeight="1" x14ac:dyDescent="0.2">
      <c r="A161" s="375"/>
      <c r="B161" s="368"/>
      <c r="C161" s="368"/>
      <c r="D161" s="368"/>
      <c r="E161" s="368"/>
      <c r="F161" s="368"/>
      <c r="G161" s="368"/>
      <c r="H161" s="368"/>
      <c r="I161" s="368"/>
      <c r="J161" s="368"/>
      <c r="K161" s="376"/>
    </row>
    <row r="162" spans="1:11" ht="15" customHeight="1" x14ac:dyDescent="0.2">
      <c r="A162" s="433" t="s">
        <v>255</v>
      </c>
      <c r="B162" s="462"/>
      <c r="C162" s="462"/>
      <c r="D162" s="368"/>
      <c r="E162" s="368"/>
      <c r="F162" s="368"/>
      <c r="G162" s="368"/>
      <c r="H162" s="368"/>
      <c r="I162" s="368"/>
      <c r="J162" s="368"/>
      <c r="K162" s="376"/>
    </row>
    <row r="163" spans="1:11" ht="20.25" customHeight="1" x14ac:dyDescent="0.2">
      <c r="A163" s="375"/>
      <c r="B163" s="207" t="s">
        <v>114</v>
      </c>
      <c r="C163" s="208">
        <v>43281</v>
      </c>
      <c r="D163" s="208">
        <v>43373</v>
      </c>
      <c r="E163" s="208">
        <v>43465</v>
      </c>
      <c r="F163" s="208">
        <v>43555</v>
      </c>
      <c r="G163" s="208">
        <v>43646</v>
      </c>
      <c r="H163" s="208">
        <v>43738</v>
      </c>
      <c r="I163" s="208">
        <v>43830</v>
      </c>
      <c r="J163" s="208">
        <v>43921</v>
      </c>
      <c r="K163" s="420">
        <v>44012</v>
      </c>
    </row>
    <row r="164" spans="1:11" ht="15" customHeight="1" x14ac:dyDescent="0.2">
      <c r="A164" s="367" t="s">
        <v>106</v>
      </c>
      <c r="B164" s="209">
        <v>6889</v>
      </c>
      <c r="C164" s="209">
        <v>6903</v>
      </c>
      <c r="D164" s="209">
        <v>6766</v>
      </c>
      <c r="E164" s="209">
        <v>6562</v>
      </c>
      <c r="F164" s="209">
        <v>6782</v>
      </c>
      <c r="G164" s="209">
        <v>6870</v>
      </c>
      <c r="H164" s="219">
        <v>6569</v>
      </c>
      <c r="I164" s="219">
        <v>6543</v>
      </c>
      <c r="J164" s="219">
        <v>6519</v>
      </c>
      <c r="K164" s="421">
        <v>6820</v>
      </c>
    </row>
    <row r="165" spans="1:11" ht="15" customHeight="1" x14ac:dyDescent="0.2">
      <c r="A165" s="367" t="s">
        <v>91</v>
      </c>
      <c r="B165" s="196"/>
      <c r="C165" s="196"/>
      <c r="D165" s="196"/>
      <c r="E165" s="196"/>
      <c r="F165" s="196"/>
      <c r="G165" s="196"/>
      <c r="H165" s="232"/>
      <c r="I165" s="232"/>
      <c r="J165" s="232"/>
      <c r="K165" s="383"/>
    </row>
    <row r="166" spans="1:11" ht="15" customHeight="1" x14ac:dyDescent="0.2">
      <c r="A166" s="412" t="s">
        <v>103</v>
      </c>
      <c r="B166" s="23">
        <v>-689</v>
      </c>
      <c r="C166" s="23">
        <v>-689</v>
      </c>
      <c r="D166" s="23">
        <v>-689</v>
      </c>
      <c r="E166" s="23">
        <v>-689</v>
      </c>
      <c r="F166" s="23">
        <v>-689</v>
      </c>
      <c r="G166" s="23">
        <v>-689</v>
      </c>
      <c r="H166" s="220">
        <v>-689</v>
      </c>
      <c r="I166" s="220">
        <v>-689</v>
      </c>
      <c r="J166" s="220">
        <v>-689</v>
      </c>
      <c r="K166" s="422">
        <v>-689</v>
      </c>
    </row>
    <row r="167" spans="1:11" ht="15" customHeight="1" thickBot="1" x14ac:dyDescent="0.25">
      <c r="A167" s="412" t="s">
        <v>105</v>
      </c>
      <c r="B167" s="21">
        <f t="shared" ref="B167:C167" si="49">B166+B164</f>
        <v>6200</v>
      </c>
      <c r="C167" s="21">
        <f t="shared" si="49"/>
        <v>6214</v>
      </c>
      <c r="D167" s="21">
        <f>D166+D164</f>
        <v>6077</v>
      </c>
      <c r="E167" s="21">
        <f t="shared" ref="E167:G167" si="50">E166+E164</f>
        <v>5873</v>
      </c>
      <c r="F167" s="21">
        <f t="shared" si="50"/>
        <v>6093</v>
      </c>
      <c r="G167" s="21">
        <f t="shared" si="50"/>
        <v>6181</v>
      </c>
      <c r="H167" s="257">
        <f>H166+H164</f>
        <v>5880</v>
      </c>
      <c r="I167" s="257">
        <f>I166+I164</f>
        <v>5854</v>
      </c>
      <c r="J167" s="257">
        <v>5830</v>
      </c>
      <c r="K167" s="426">
        <v>6131</v>
      </c>
    </row>
    <row r="168" spans="1:11" ht="15" customHeight="1" thickTop="1" x14ac:dyDescent="0.2">
      <c r="A168" s="367" t="s">
        <v>93</v>
      </c>
      <c r="B168" s="205"/>
      <c r="C168" s="205"/>
      <c r="D168" s="205"/>
      <c r="E168" s="205"/>
      <c r="F168" s="205"/>
      <c r="G168" s="205"/>
      <c r="H168" s="281"/>
      <c r="I168" s="281"/>
      <c r="J168" s="281"/>
      <c r="K168" s="427"/>
    </row>
    <row r="169" spans="1:11" ht="15" customHeight="1" x14ac:dyDescent="0.2">
      <c r="A169" s="412" t="s">
        <v>141</v>
      </c>
      <c r="B169" s="71">
        <v>176</v>
      </c>
      <c r="C169" s="71">
        <v>235</v>
      </c>
      <c r="D169" s="71">
        <v>329</v>
      </c>
      <c r="E169" s="71">
        <v>275</v>
      </c>
      <c r="F169" s="71">
        <v>170</v>
      </c>
      <c r="G169" s="71">
        <v>58</v>
      </c>
      <c r="H169" s="255">
        <v>24</v>
      </c>
      <c r="I169" s="255">
        <v>28</v>
      </c>
      <c r="J169" s="255">
        <v>168</v>
      </c>
      <c r="K169" s="428">
        <v>42</v>
      </c>
    </row>
    <row r="170" spans="1:11" ht="15" customHeight="1" x14ac:dyDescent="0.2">
      <c r="A170" s="367" t="s">
        <v>91</v>
      </c>
      <c r="B170" s="196"/>
      <c r="C170" s="196"/>
      <c r="D170" s="196"/>
      <c r="E170" s="196"/>
      <c r="F170" s="196"/>
      <c r="G170" s="196"/>
      <c r="H170" s="232"/>
      <c r="I170" s="232"/>
      <c r="J170" s="232"/>
      <c r="K170" s="383"/>
    </row>
    <row r="171" spans="1:11" ht="15" customHeight="1" x14ac:dyDescent="0.2">
      <c r="A171" s="412" t="s">
        <v>90</v>
      </c>
      <c r="B171" s="127">
        <v>-2219</v>
      </c>
      <c r="C171" s="127">
        <v>-2458</v>
      </c>
      <c r="D171" s="127">
        <v>-2450</v>
      </c>
      <c r="E171" s="127">
        <v>-2540</v>
      </c>
      <c r="F171" s="127">
        <v>-2519</v>
      </c>
      <c r="G171" s="127">
        <v>-2496</v>
      </c>
      <c r="H171" s="222">
        <v>-2475</v>
      </c>
      <c r="I171" s="222">
        <v>-2466</v>
      </c>
      <c r="J171" s="222">
        <v>-2456</v>
      </c>
      <c r="K171" s="335">
        <v>-2433</v>
      </c>
    </row>
    <row r="172" spans="1:11" ht="15" customHeight="1" x14ac:dyDescent="0.2">
      <c r="A172" s="412" t="s">
        <v>89</v>
      </c>
      <c r="B172" s="23">
        <v>-353</v>
      </c>
      <c r="C172" s="23">
        <v>-283</v>
      </c>
      <c r="D172" s="23">
        <v>-257</v>
      </c>
      <c r="E172" s="23">
        <v>-200</v>
      </c>
      <c r="F172" s="23">
        <v>-166</v>
      </c>
      <c r="G172" s="23">
        <v>-122</v>
      </c>
      <c r="H172" s="220">
        <v>-74</v>
      </c>
      <c r="I172" s="220">
        <v>-70</v>
      </c>
      <c r="J172" s="220">
        <v>-52</v>
      </c>
      <c r="K172" s="422">
        <v>-42</v>
      </c>
    </row>
    <row r="173" spans="1:11" ht="15" customHeight="1" x14ac:dyDescent="0.2">
      <c r="A173" s="367" t="s">
        <v>104</v>
      </c>
      <c r="B173" s="212">
        <f t="shared" ref="B173:F173" si="51">B172+B171+B169+B167</f>
        <v>3804</v>
      </c>
      <c r="C173" s="212">
        <f t="shared" si="51"/>
        <v>3708</v>
      </c>
      <c r="D173" s="212">
        <f t="shared" si="51"/>
        <v>3699</v>
      </c>
      <c r="E173" s="212">
        <f t="shared" si="51"/>
        <v>3408</v>
      </c>
      <c r="F173" s="212">
        <f t="shared" si="51"/>
        <v>3578</v>
      </c>
      <c r="G173" s="212">
        <f>G172+G171+G169+G167</f>
        <v>3621</v>
      </c>
      <c r="H173" s="282">
        <f>H172+H171+H169+H167</f>
        <v>3355</v>
      </c>
      <c r="I173" s="282">
        <f>I172+I171+I169+I167</f>
        <v>3346</v>
      </c>
      <c r="J173" s="282">
        <v>3490</v>
      </c>
      <c r="K173" s="429">
        <v>3698</v>
      </c>
    </row>
    <row r="174" spans="1:11" ht="15" customHeight="1" x14ac:dyDescent="0.2">
      <c r="A174" s="367" t="s">
        <v>93</v>
      </c>
      <c r="B174" s="206"/>
      <c r="C174" s="206"/>
      <c r="D174" s="206"/>
      <c r="E174" s="206"/>
      <c r="F174" s="206"/>
      <c r="G174" s="206"/>
      <c r="H174" s="283"/>
      <c r="I174" s="283"/>
      <c r="J174" s="283"/>
      <c r="K174" s="430"/>
    </row>
    <row r="175" spans="1:11" ht="15" customHeight="1" x14ac:dyDescent="0.2">
      <c r="A175" s="412" t="s">
        <v>103</v>
      </c>
      <c r="B175" s="71">
        <v>689</v>
      </c>
      <c r="C175" s="71">
        <v>689</v>
      </c>
      <c r="D175" s="71">
        <v>689</v>
      </c>
      <c r="E175" s="71">
        <v>689</v>
      </c>
      <c r="F175" s="71">
        <v>689</v>
      </c>
      <c r="G175" s="71">
        <v>689</v>
      </c>
      <c r="H175" s="255">
        <v>689</v>
      </c>
      <c r="I175" s="255">
        <v>689</v>
      </c>
      <c r="J175" s="255">
        <v>689</v>
      </c>
      <c r="K175" s="428">
        <v>689</v>
      </c>
    </row>
    <row r="176" spans="1:11" ht="15" customHeight="1" x14ac:dyDescent="0.2">
      <c r="A176" s="367" t="s">
        <v>102</v>
      </c>
      <c r="B176" s="212">
        <v>4493</v>
      </c>
      <c r="C176" s="212">
        <v>4397</v>
      </c>
      <c r="D176" s="212">
        <f>D175+D173</f>
        <v>4388</v>
      </c>
      <c r="E176" s="212">
        <f>E175+E173</f>
        <v>4097</v>
      </c>
      <c r="F176" s="212">
        <v>4267</v>
      </c>
      <c r="G176" s="212">
        <f>G175+G173</f>
        <v>4310</v>
      </c>
      <c r="H176" s="282">
        <f>H175+H173</f>
        <v>4044</v>
      </c>
      <c r="I176" s="282">
        <f>I175+I173</f>
        <v>4035</v>
      </c>
      <c r="J176" s="282">
        <v>4179</v>
      </c>
      <c r="K176" s="429">
        <f>K173+K175</f>
        <v>4387</v>
      </c>
    </row>
    <row r="177" spans="1:11" ht="15" customHeight="1" x14ac:dyDescent="0.2">
      <c r="A177" s="367" t="s">
        <v>93</v>
      </c>
      <c r="B177" s="206"/>
      <c r="C177" s="206"/>
      <c r="D177" s="206"/>
      <c r="E177" s="206"/>
      <c r="F177" s="206"/>
      <c r="G177" s="206"/>
      <c r="H177" s="283"/>
      <c r="I177" s="283"/>
      <c r="J177" s="283"/>
      <c r="K177" s="430"/>
    </row>
    <row r="178" spans="1:11" ht="15" customHeight="1" x14ac:dyDescent="0.2">
      <c r="A178" s="412" t="s">
        <v>195</v>
      </c>
      <c r="B178" s="71">
        <v>58</v>
      </c>
      <c r="C178" s="71">
        <v>54</v>
      </c>
      <c r="D178" s="71">
        <v>41</v>
      </c>
      <c r="E178" s="71">
        <v>46</v>
      </c>
      <c r="F178" s="71">
        <v>42</v>
      </c>
      <c r="G178" s="71">
        <v>40</v>
      </c>
      <c r="H178" s="255">
        <v>35</v>
      </c>
      <c r="I178" s="255">
        <v>25</v>
      </c>
      <c r="J178" s="255">
        <v>0</v>
      </c>
      <c r="K178" s="428">
        <v>0</v>
      </c>
    </row>
    <row r="179" spans="1:11" ht="15" customHeight="1" x14ac:dyDescent="0.2">
      <c r="A179" s="412" t="s">
        <v>134</v>
      </c>
      <c r="B179" s="23">
        <v>414</v>
      </c>
      <c r="C179" s="23">
        <v>413</v>
      </c>
      <c r="D179" s="23">
        <v>0</v>
      </c>
      <c r="E179" s="23">
        <v>0</v>
      </c>
      <c r="F179" s="23">
        <v>0</v>
      </c>
      <c r="G179" s="23">
        <v>0</v>
      </c>
      <c r="H179" s="220">
        <v>0</v>
      </c>
      <c r="I179" s="220">
        <v>0</v>
      </c>
      <c r="J179" s="220">
        <v>0</v>
      </c>
      <c r="K179" s="422">
        <v>0</v>
      </c>
    </row>
    <row r="180" spans="1:11" ht="15" customHeight="1" thickBot="1" x14ac:dyDescent="0.25">
      <c r="A180" s="367" t="s">
        <v>101</v>
      </c>
      <c r="B180" s="21">
        <v>4965</v>
      </c>
      <c r="C180" s="21">
        <v>4864</v>
      </c>
      <c r="D180" s="21">
        <f>D179+D178+D176</f>
        <v>4429</v>
      </c>
      <c r="E180" s="21">
        <f>E179+E178+E176</f>
        <v>4143</v>
      </c>
      <c r="F180" s="21">
        <v>4309</v>
      </c>
      <c r="G180" s="21">
        <f>G179+G178+G176</f>
        <v>4350</v>
      </c>
      <c r="H180" s="257">
        <f>H179+H178+H176</f>
        <v>4079</v>
      </c>
      <c r="I180" s="257">
        <f>I179+I178+I176</f>
        <v>4060</v>
      </c>
      <c r="J180" s="257">
        <v>4179</v>
      </c>
      <c r="K180" s="426">
        <f>K176</f>
        <v>4387</v>
      </c>
    </row>
    <row r="181" spans="1:11" ht="15" customHeight="1" thickTop="1" x14ac:dyDescent="0.2">
      <c r="A181" s="375"/>
      <c r="B181" s="205"/>
      <c r="C181" s="205"/>
      <c r="D181" s="205"/>
      <c r="E181" s="205"/>
      <c r="F181" s="205"/>
      <c r="G181" s="205"/>
      <c r="H181" s="281"/>
      <c r="I181" s="281"/>
      <c r="J181" s="281"/>
      <c r="K181" s="427"/>
    </row>
    <row r="182" spans="1:11" ht="15" customHeight="1" x14ac:dyDescent="0.2">
      <c r="A182" s="367" t="s">
        <v>100</v>
      </c>
      <c r="B182" s="160">
        <v>64486</v>
      </c>
      <c r="C182" s="160">
        <v>64272</v>
      </c>
      <c r="D182" s="160">
        <v>64676</v>
      </c>
      <c r="E182" s="160">
        <v>64767</v>
      </c>
      <c r="F182" s="160">
        <v>66277</v>
      </c>
      <c r="G182" s="160">
        <v>66665</v>
      </c>
      <c r="H182" s="253">
        <v>61364</v>
      </c>
      <c r="I182" s="253">
        <v>60968</v>
      </c>
      <c r="J182" s="253">
        <v>63515</v>
      </c>
      <c r="K182" s="384">
        <v>67722</v>
      </c>
    </row>
    <row r="183" spans="1:11" ht="15" customHeight="1" x14ac:dyDescent="0.2">
      <c r="A183" s="367" t="s">
        <v>91</v>
      </c>
      <c r="B183" s="196"/>
      <c r="C183" s="196"/>
      <c r="D183" s="196"/>
      <c r="E183" s="196"/>
      <c r="F183" s="196"/>
      <c r="G183" s="196"/>
      <c r="H183" s="232"/>
      <c r="I183" s="232"/>
      <c r="J183" s="232"/>
      <c r="K183" s="383"/>
    </row>
    <row r="184" spans="1:11" ht="15" customHeight="1" x14ac:dyDescent="0.2">
      <c r="A184" s="412" t="s">
        <v>90</v>
      </c>
      <c r="B184" s="127">
        <v>-2219</v>
      </c>
      <c r="C184" s="127">
        <v>-2458</v>
      </c>
      <c r="D184" s="127">
        <v>-2450</v>
      </c>
      <c r="E184" s="127">
        <v>-2540</v>
      </c>
      <c r="F184" s="127">
        <v>-2519</v>
      </c>
      <c r="G184" s="127">
        <v>-2496</v>
      </c>
      <c r="H184" s="222">
        <v>-2475</v>
      </c>
      <c r="I184" s="222">
        <v>-2466</v>
      </c>
      <c r="J184" s="222">
        <v>-2456</v>
      </c>
      <c r="K184" s="335">
        <f>K171</f>
        <v>-2433</v>
      </c>
    </row>
    <row r="185" spans="1:11" ht="15" customHeight="1" x14ac:dyDescent="0.2">
      <c r="A185" s="412" t="s">
        <v>89</v>
      </c>
      <c r="B185" s="71">
        <v>-353</v>
      </c>
      <c r="C185" s="71">
        <v>-283</v>
      </c>
      <c r="D185" s="71">
        <v>-257</v>
      </c>
      <c r="E185" s="71">
        <v>-200</v>
      </c>
      <c r="F185" s="71">
        <v>-166</v>
      </c>
      <c r="G185" s="71">
        <v>-122</v>
      </c>
      <c r="H185" s="255">
        <v>-74</v>
      </c>
      <c r="I185" s="255">
        <v>-70</v>
      </c>
      <c r="J185" s="255">
        <v>-52</v>
      </c>
      <c r="K185" s="428">
        <f>K172</f>
        <v>-42</v>
      </c>
    </row>
    <row r="186" spans="1:11" ht="15" customHeight="1" thickBot="1" x14ac:dyDescent="0.25">
      <c r="A186" s="367" t="s">
        <v>99</v>
      </c>
      <c r="B186" s="21">
        <v>61914</v>
      </c>
      <c r="C186" s="21">
        <v>61531</v>
      </c>
      <c r="D186" s="21">
        <f>D185+D184+D182</f>
        <v>61969</v>
      </c>
      <c r="E186" s="21">
        <f>E185+E184+E182</f>
        <v>62027</v>
      </c>
      <c r="F186" s="21">
        <v>63592</v>
      </c>
      <c r="G186" s="21">
        <f>G185+G184+G182</f>
        <v>64047</v>
      </c>
      <c r="H186" s="257">
        <f>H185+H184+H182</f>
        <v>58815</v>
      </c>
      <c r="I186" s="257">
        <f>I185+I184+I182</f>
        <v>58432</v>
      </c>
      <c r="J186" s="257">
        <v>61007</v>
      </c>
      <c r="K186" s="426">
        <f>SUM(K182:K185)</f>
        <v>65247</v>
      </c>
    </row>
    <row r="187" spans="1:11" ht="15" customHeight="1" thickTop="1" x14ac:dyDescent="0.2">
      <c r="A187" s="367"/>
      <c r="B187" s="205"/>
      <c r="C187" s="205"/>
      <c r="D187" s="205"/>
      <c r="E187" s="205"/>
      <c r="F187" s="205"/>
      <c r="G187" s="205"/>
      <c r="H187" s="281"/>
      <c r="I187" s="281"/>
      <c r="J187" s="281"/>
      <c r="K187" s="427"/>
    </row>
    <row r="188" spans="1:11" ht="15" customHeight="1" x14ac:dyDescent="0.2">
      <c r="A188" s="367" t="s">
        <v>211</v>
      </c>
      <c r="B188" s="160">
        <v>10856</v>
      </c>
      <c r="C188" s="160">
        <v>10800</v>
      </c>
      <c r="D188" s="160">
        <v>10840</v>
      </c>
      <c r="E188" s="160">
        <v>10970</v>
      </c>
      <c r="F188" s="160">
        <v>11889</v>
      </c>
      <c r="G188" s="160">
        <v>10679</v>
      </c>
      <c r="H188" s="253">
        <v>10689</v>
      </c>
      <c r="I188" s="253">
        <v>10635</v>
      </c>
      <c r="J188" s="253">
        <v>11920</v>
      </c>
      <c r="K188" s="384">
        <v>12569</v>
      </c>
    </row>
    <row r="189" spans="1:11" ht="15" customHeight="1" x14ac:dyDescent="0.2">
      <c r="A189" s="375"/>
      <c r="B189" s="196"/>
      <c r="C189" s="196"/>
      <c r="D189" s="196"/>
      <c r="E189" s="196"/>
      <c r="F189" s="196"/>
      <c r="G189" s="196"/>
      <c r="H189" s="232"/>
      <c r="I189" s="232"/>
      <c r="J189" s="232"/>
      <c r="K189" s="383"/>
    </row>
    <row r="190" spans="1:11" ht="15" customHeight="1" x14ac:dyDescent="0.2">
      <c r="A190" s="367" t="s">
        <v>98</v>
      </c>
      <c r="B190" s="128">
        <v>7.2999999999999995E-2</v>
      </c>
      <c r="C190" s="128">
        <v>7.0999999999999994E-2</v>
      </c>
      <c r="D190" s="128">
        <v>7.0999999999999994E-2</v>
      </c>
      <c r="E190" s="128">
        <v>6.6000000000000003E-2</v>
      </c>
      <c r="F190" s="128">
        <v>6.7000000000000004E-2</v>
      </c>
      <c r="G190" s="128">
        <v>6.7000000000000004E-2</v>
      </c>
      <c r="H190" s="279">
        <v>6.9000000000000006E-2</v>
      </c>
      <c r="I190" s="279">
        <v>6.9000000000000006E-2</v>
      </c>
      <c r="J190" s="279">
        <v>6.8000000000000005E-2</v>
      </c>
      <c r="K190" s="418">
        <v>6.7000000000000004E-2</v>
      </c>
    </row>
    <row r="191" spans="1:11" ht="15" customHeight="1" x14ac:dyDescent="0.2">
      <c r="A191" s="367" t="s">
        <v>97</v>
      </c>
      <c r="B191" s="128">
        <v>0.35</v>
      </c>
      <c r="C191" s="128">
        <v>0.34300000000000003</v>
      </c>
      <c r="D191" s="128">
        <v>0.34100000000000003</v>
      </c>
      <c r="E191" s="128">
        <v>0.311</v>
      </c>
      <c r="F191" s="128">
        <v>0.30099999999999999</v>
      </c>
      <c r="G191" s="128">
        <v>0.33900000000000002</v>
      </c>
      <c r="H191" s="279">
        <v>0.314</v>
      </c>
      <c r="I191" s="279">
        <v>0.315</v>
      </c>
      <c r="J191" s="279">
        <v>0.29299999999999998</v>
      </c>
      <c r="K191" s="418">
        <v>0.29399999999999998</v>
      </c>
    </row>
    <row r="192" spans="1:11" ht="15" customHeight="1" x14ac:dyDescent="0.2">
      <c r="A192" s="367" t="s">
        <v>96</v>
      </c>
      <c r="B192" s="128">
        <v>0.41399999999999998</v>
      </c>
      <c r="C192" s="128">
        <v>0.40699999999999997</v>
      </c>
      <c r="D192" s="128">
        <v>0.40500000000000003</v>
      </c>
      <c r="E192" s="128">
        <v>0.373</v>
      </c>
      <c r="F192" s="128">
        <v>0.35899999999999999</v>
      </c>
      <c r="G192" s="128">
        <v>0.40400000000000003</v>
      </c>
      <c r="H192" s="279">
        <v>0.378</v>
      </c>
      <c r="I192" s="279">
        <v>0.379</v>
      </c>
      <c r="J192" s="279">
        <v>0.35099999999999998</v>
      </c>
      <c r="K192" s="418">
        <v>0.34899999999999998</v>
      </c>
    </row>
    <row r="193" spans="1:11" ht="15" customHeight="1" x14ac:dyDescent="0.2">
      <c r="A193" s="367" t="s">
        <v>95</v>
      </c>
      <c r="B193" s="128">
        <v>0.45700000000000002</v>
      </c>
      <c r="C193" s="128">
        <v>0.45</v>
      </c>
      <c r="D193" s="128">
        <v>0.40899999999999997</v>
      </c>
      <c r="E193" s="128">
        <v>0.378</v>
      </c>
      <c r="F193" s="128">
        <v>0.36299999999999999</v>
      </c>
      <c r="G193" s="128">
        <v>0.40699999999999997</v>
      </c>
      <c r="H193" s="279">
        <v>0.38200000000000001</v>
      </c>
      <c r="I193" s="279">
        <v>0.38200000000000001</v>
      </c>
      <c r="J193" s="279">
        <v>0.35099999999999998</v>
      </c>
      <c r="K193" s="418">
        <v>0.34899999999999998</v>
      </c>
    </row>
    <row r="194" spans="1:11" ht="15" customHeight="1" x14ac:dyDescent="0.2">
      <c r="A194" s="375"/>
      <c r="B194" s="368"/>
      <c r="C194" s="368"/>
      <c r="D194" s="368"/>
      <c r="E194" s="368"/>
      <c r="F194" s="368"/>
      <c r="G194" s="368"/>
      <c r="H194" s="215"/>
      <c r="I194" s="215"/>
      <c r="J194" s="215"/>
      <c r="K194" s="379"/>
    </row>
    <row r="195" spans="1:11" ht="36" customHeight="1" x14ac:dyDescent="0.2">
      <c r="A195" s="433" t="s">
        <v>135</v>
      </c>
      <c r="B195" s="434"/>
      <c r="C195" s="434"/>
      <c r="D195" s="434"/>
      <c r="E195" s="434"/>
      <c r="F195" s="434"/>
      <c r="G195" s="434"/>
      <c r="H195" s="434"/>
      <c r="I195" s="434"/>
      <c r="J195" s="434"/>
      <c r="K195" s="440"/>
    </row>
    <row r="196" spans="1:11" ht="15" customHeight="1" x14ac:dyDescent="0.2">
      <c r="A196" s="375"/>
      <c r="B196" s="368"/>
      <c r="C196" s="368"/>
      <c r="D196" s="368"/>
      <c r="E196" s="368"/>
      <c r="F196" s="368"/>
      <c r="G196" s="368"/>
      <c r="H196" s="368"/>
      <c r="I196" s="368"/>
      <c r="J196" s="215"/>
      <c r="K196" s="379"/>
    </row>
    <row r="197" spans="1:11" x14ac:dyDescent="0.2">
      <c r="A197" s="433" t="s">
        <v>256</v>
      </c>
      <c r="B197" s="434"/>
      <c r="C197" s="434"/>
      <c r="D197" s="434"/>
      <c r="E197" s="434"/>
      <c r="F197" s="434"/>
      <c r="G197" s="434"/>
      <c r="H197" s="434"/>
      <c r="I197" s="368"/>
      <c r="J197" s="215"/>
      <c r="K197" s="379"/>
    </row>
    <row r="198" spans="1:11" ht="18.75" customHeight="1" x14ac:dyDescent="0.2">
      <c r="A198" s="375"/>
      <c r="B198" s="207" t="s">
        <v>114</v>
      </c>
      <c r="C198" s="208">
        <v>43281</v>
      </c>
      <c r="D198" s="208">
        <v>43373</v>
      </c>
      <c r="E198" s="208">
        <v>43465</v>
      </c>
      <c r="F198" s="208">
        <v>43555</v>
      </c>
      <c r="G198" s="208">
        <v>43646</v>
      </c>
      <c r="H198" s="208">
        <v>43738</v>
      </c>
      <c r="I198" s="208">
        <v>43830</v>
      </c>
      <c r="J198" s="208">
        <v>43921</v>
      </c>
      <c r="K198" s="420">
        <v>44012</v>
      </c>
    </row>
    <row r="199" spans="1:11" ht="15" customHeight="1" x14ac:dyDescent="0.2">
      <c r="A199" s="367" t="s">
        <v>247</v>
      </c>
      <c r="B199" s="209">
        <v>3721</v>
      </c>
      <c r="C199" s="209">
        <v>3616</v>
      </c>
      <c r="D199" s="209">
        <v>3489</v>
      </c>
      <c r="E199" s="209">
        <v>3557</v>
      </c>
      <c r="F199" s="209">
        <v>3822</v>
      </c>
      <c r="G199" s="209">
        <v>4028</v>
      </c>
      <c r="H199" s="219">
        <v>3662</v>
      </c>
      <c r="I199" s="219">
        <v>3488</v>
      </c>
      <c r="J199" s="219">
        <v>3529</v>
      </c>
      <c r="K199" s="421">
        <v>3758</v>
      </c>
    </row>
    <row r="200" spans="1:11" ht="15" customHeight="1" x14ac:dyDescent="0.2">
      <c r="A200" s="367" t="s">
        <v>93</v>
      </c>
      <c r="B200" s="196"/>
      <c r="C200" s="196"/>
      <c r="D200" s="196"/>
      <c r="E200" s="196"/>
      <c r="F200" s="196"/>
      <c r="G200" s="196"/>
      <c r="H200" s="232"/>
      <c r="I200" s="232"/>
      <c r="J200" s="232"/>
      <c r="K200" s="383"/>
    </row>
    <row r="201" spans="1:11" ht="15" customHeight="1" x14ac:dyDescent="0.2">
      <c r="A201" s="412" t="s">
        <v>141</v>
      </c>
      <c r="B201" s="71">
        <v>176</v>
      </c>
      <c r="C201" s="71">
        <v>235</v>
      </c>
      <c r="D201" s="71">
        <v>329</v>
      </c>
      <c r="E201" s="71">
        <v>275</v>
      </c>
      <c r="F201" s="71">
        <v>170</v>
      </c>
      <c r="G201" s="71">
        <v>58</v>
      </c>
      <c r="H201" s="255">
        <v>24</v>
      </c>
      <c r="I201" s="255">
        <v>28</v>
      </c>
      <c r="J201" s="255">
        <v>168</v>
      </c>
      <c r="K201" s="428">
        <v>42</v>
      </c>
    </row>
    <row r="202" spans="1:11" ht="14.25" customHeight="1" x14ac:dyDescent="0.2">
      <c r="A202" s="367" t="s">
        <v>91</v>
      </c>
      <c r="B202" s="196"/>
      <c r="C202" s="196"/>
      <c r="D202" s="196"/>
      <c r="E202" s="196"/>
      <c r="F202" s="196"/>
      <c r="G202" s="196"/>
      <c r="H202" s="232"/>
      <c r="I202" s="232"/>
      <c r="J202" s="232"/>
      <c r="K202" s="383"/>
    </row>
    <row r="203" spans="1:11" x14ac:dyDescent="0.2">
      <c r="A203" s="412" t="s">
        <v>90</v>
      </c>
      <c r="B203" s="71">
        <v>-38</v>
      </c>
      <c r="C203" s="71">
        <v>-292</v>
      </c>
      <c r="D203" s="71">
        <v>-290</v>
      </c>
      <c r="E203" s="71">
        <v>-287</v>
      </c>
      <c r="F203" s="71">
        <v>-285</v>
      </c>
      <c r="G203" s="71">
        <v>-282</v>
      </c>
      <c r="H203" s="255">
        <v>-279</v>
      </c>
      <c r="I203" s="255">
        <v>-276</v>
      </c>
      <c r="J203" s="255">
        <v>-273</v>
      </c>
      <c r="K203" s="428">
        <v>-270</v>
      </c>
    </row>
    <row r="204" spans="1:11" x14ac:dyDescent="0.2">
      <c r="A204" s="412" t="s">
        <v>89</v>
      </c>
      <c r="B204" s="23">
        <v>-66</v>
      </c>
      <c r="C204" s="23">
        <v>-60</v>
      </c>
      <c r="D204" s="23">
        <v>-62</v>
      </c>
      <c r="E204" s="23">
        <v>-61</v>
      </c>
      <c r="F204" s="23">
        <v>-67</v>
      </c>
      <c r="G204" s="23">
        <v>-36</v>
      </c>
      <c r="H204" s="220">
        <v>-3</v>
      </c>
      <c r="I204" s="220">
        <v>0</v>
      </c>
      <c r="J204" s="220">
        <v>-4</v>
      </c>
      <c r="K204" s="422">
        <v>-3</v>
      </c>
    </row>
    <row r="205" spans="1:11" ht="25.5" customHeight="1" x14ac:dyDescent="0.2">
      <c r="A205" s="367" t="s">
        <v>94</v>
      </c>
      <c r="B205" s="212">
        <v>3793</v>
      </c>
      <c r="C205" s="212">
        <v>3499</v>
      </c>
      <c r="D205" s="212">
        <f>D204+D203+D201+D199</f>
        <v>3466</v>
      </c>
      <c r="E205" s="212">
        <f>E204+E203+E201+E199</f>
        <v>3484</v>
      </c>
      <c r="F205" s="212">
        <v>3640</v>
      </c>
      <c r="G205" s="212">
        <f>G204+G203+G201+G199</f>
        <v>3768</v>
      </c>
      <c r="H205" s="282">
        <f>H204+H203+H201+H199</f>
        <v>3404</v>
      </c>
      <c r="I205" s="282">
        <f>I204+I203+I201+I199</f>
        <v>3240</v>
      </c>
      <c r="J205" s="282">
        <f>SUM(J199:J204)</f>
        <v>3420</v>
      </c>
      <c r="K205" s="429">
        <f>SUM(K199:K204)</f>
        <v>3527</v>
      </c>
    </row>
    <row r="206" spans="1:11" ht="15" customHeight="1" x14ac:dyDescent="0.2">
      <c r="A206" s="367" t="s">
        <v>93</v>
      </c>
      <c r="B206" s="206"/>
      <c r="C206" s="206"/>
      <c r="D206" s="206"/>
      <c r="E206" s="206"/>
      <c r="F206" s="206"/>
      <c r="G206" s="206"/>
      <c r="H206" s="283"/>
      <c r="I206" s="283"/>
      <c r="J206" s="283"/>
      <c r="K206" s="430"/>
    </row>
    <row r="207" spans="1:11" ht="12.75" customHeight="1" x14ac:dyDescent="0.2">
      <c r="A207" s="412" t="s">
        <v>195</v>
      </c>
      <c r="B207" s="23">
        <v>58</v>
      </c>
      <c r="C207" s="23">
        <v>54</v>
      </c>
      <c r="D207" s="23">
        <v>41</v>
      </c>
      <c r="E207" s="23">
        <v>37</v>
      </c>
      <c r="F207" s="23">
        <v>32</v>
      </c>
      <c r="G207" s="23">
        <v>30</v>
      </c>
      <c r="H207" s="220">
        <v>27</v>
      </c>
      <c r="I207" s="220">
        <v>17</v>
      </c>
      <c r="J207" s="220">
        <v>0</v>
      </c>
      <c r="K207" s="422">
        <v>0</v>
      </c>
    </row>
    <row r="208" spans="1:11" ht="15" customHeight="1" thickBot="1" x14ac:dyDescent="0.25">
      <c r="A208" s="367" t="s">
        <v>92</v>
      </c>
      <c r="B208" s="21">
        <v>3851</v>
      </c>
      <c r="C208" s="21">
        <v>3553</v>
      </c>
      <c r="D208" s="21">
        <f>D207+D205</f>
        <v>3507</v>
      </c>
      <c r="E208" s="21">
        <f>E207+E205</f>
        <v>3521</v>
      </c>
      <c r="F208" s="21">
        <v>3672</v>
      </c>
      <c r="G208" s="21">
        <f>G207+G205</f>
        <v>3798</v>
      </c>
      <c r="H208" s="257">
        <f>H207+H205</f>
        <v>3431</v>
      </c>
      <c r="I208" s="257">
        <f>I207+I205</f>
        <v>3257</v>
      </c>
      <c r="J208" s="257">
        <f>J205</f>
        <v>3420</v>
      </c>
      <c r="K208" s="426">
        <f>K205</f>
        <v>3527</v>
      </c>
    </row>
    <row r="209" spans="1:11" ht="14.25" customHeight="1" thickTop="1" x14ac:dyDescent="0.2">
      <c r="A209" s="375"/>
      <c r="B209" s="205"/>
      <c r="C209" s="205"/>
      <c r="D209" s="205"/>
      <c r="E209" s="205"/>
      <c r="F209" s="205"/>
      <c r="G209" s="205"/>
      <c r="H209" s="281"/>
      <c r="I209" s="281"/>
      <c r="J209" s="281"/>
      <c r="K209" s="427"/>
    </row>
    <row r="210" spans="1:11" ht="14.25" customHeight="1" x14ac:dyDescent="0.2">
      <c r="A210" s="367" t="s">
        <v>245</v>
      </c>
      <c r="B210" s="160">
        <v>50063</v>
      </c>
      <c r="C210" s="160">
        <v>49229</v>
      </c>
      <c r="D210" s="160">
        <v>49194</v>
      </c>
      <c r="E210" s="160">
        <v>49568</v>
      </c>
      <c r="F210" s="160">
        <v>51609</v>
      </c>
      <c r="G210" s="160">
        <v>51749</v>
      </c>
      <c r="H210" s="253">
        <v>46126</v>
      </c>
      <c r="I210" s="253">
        <v>45320</v>
      </c>
      <c r="J210" s="253">
        <v>46544</v>
      </c>
      <c r="K210" s="384">
        <v>49247</v>
      </c>
    </row>
    <row r="211" spans="1:11" ht="14.25" customHeight="1" x14ac:dyDescent="0.2">
      <c r="A211" s="367" t="s">
        <v>91</v>
      </c>
      <c r="B211" s="196"/>
      <c r="C211" s="196"/>
      <c r="D211" s="196"/>
      <c r="E211" s="196"/>
      <c r="F211" s="196"/>
      <c r="G211" s="196"/>
      <c r="H211" s="232"/>
      <c r="I211" s="232"/>
      <c r="J211" s="232"/>
      <c r="K211" s="383"/>
    </row>
    <row r="212" spans="1:11" ht="14.25" customHeight="1" x14ac:dyDescent="0.2">
      <c r="A212" s="412" t="s">
        <v>90</v>
      </c>
      <c r="B212" s="71">
        <v>-38</v>
      </c>
      <c r="C212" s="71">
        <v>-292</v>
      </c>
      <c r="D212" s="71">
        <v>-290</v>
      </c>
      <c r="E212" s="71">
        <v>-287</v>
      </c>
      <c r="F212" s="71">
        <v>-285</v>
      </c>
      <c r="G212" s="71">
        <v>-282</v>
      </c>
      <c r="H212" s="255">
        <v>-279</v>
      </c>
      <c r="I212" s="255">
        <v>-276</v>
      </c>
      <c r="J212" s="255">
        <v>-273</v>
      </c>
      <c r="K212" s="428">
        <f>K203</f>
        <v>-270</v>
      </c>
    </row>
    <row r="213" spans="1:11" ht="15" customHeight="1" x14ac:dyDescent="0.2">
      <c r="A213" s="412" t="s">
        <v>89</v>
      </c>
      <c r="B213" s="23">
        <v>-66</v>
      </c>
      <c r="C213" s="23">
        <v>-60</v>
      </c>
      <c r="D213" s="23">
        <v>-62</v>
      </c>
      <c r="E213" s="23">
        <v>-61</v>
      </c>
      <c r="F213" s="23">
        <v>-67</v>
      </c>
      <c r="G213" s="23">
        <v>-36</v>
      </c>
      <c r="H213" s="220">
        <v>-3</v>
      </c>
      <c r="I213" s="220">
        <v>0</v>
      </c>
      <c r="J213" s="220">
        <v>-4</v>
      </c>
      <c r="K213" s="422">
        <f>K204</f>
        <v>-3</v>
      </c>
    </row>
    <row r="214" spans="1:11" ht="15" customHeight="1" x14ac:dyDescent="0.2">
      <c r="A214" s="367" t="s">
        <v>88</v>
      </c>
      <c r="B214" s="212">
        <v>49959</v>
      </c>
      <c r="C214" s="212">
        <v>48877</v>
      </c>
      <c r="D214" s="212">
        <f>D213+D212+D210</f>
        <v>48842</v>
      </c>
      <c r="E214" s="212">
        <f>E213+E212+E210</f>
        <v>49220</v>
      </c>
      <c r="F214" s="212">
        <v>51257</v>
      </c>
      <c r="G214" s="212">
        <f>G213+G212+G210</f>
        <v>51431</v>
      </c>
      <c r="H214" s="282">
        <f>H213+H212+H210</f>
        <v>45844</v>
      </c>
      <c r="I214" s="282">
        <f>I213+I212+I210</f>
        <v>45044</v>
      </c>
      <c r="J214" s="282">
        <f>SUM(J210:J213)</f>
        <v>46267</v>
      </c>
      <c r="K214" s="429">
        <f>SUM(K210:K213)</f>
        <v>48974</v>
      </c>
    </row>
    <row r="215" spans="1:11" ht="14.25" customHeight="1" x14ac:dyDescent="0.2">
      <c r="A215" s="375"/>
      <c r="B215" s="206"/>
      <c r="C215" s="206"/>
      <c r="D215" s="206"/>
      <c r="E215" s="206"/>
      <c r="F215" s="206"/>
      <c r="G215" s="206"/>
      <c r="H215" s="283"/>
      <c r="I215" s="283"/>
      <c r="J215" s="283"/>
      <c r="K215" s="430"/>
    </row>
    <row r="216" spans="1:11" ht="14.25" customHeight="1" x14ac:dyDescent="0.2">
      <c r="A216" s="367" t="s">
        <v>246</v>
      </c>
      <c r="B216" s="160">
        <v>10133</v>
      </c>
      <c r="C216" s="160">
        <v>10021</v>
      </c>
      <c r="D216" s="160">
        <v>10027</v>
      </c>
      <c r="E216" s="160">
        <v>9994</v>
      </c>
      <c r="F216" s="160">
        <v>10755</v>
      </c>
      <c r="G216" s="160">
        <v>9369</v>
      </c>
      <c r="H216" s="253">
        <v>9155</v>
      </c>
      <c r="I216" s="253">
        <v>8872</v>
      </c>
      <c r="J216" s="253">
        <v>9554</v>
      </c>
      <c r="K216" s="384">
        <v>10094</v>
      </c>
    </row>
    <row r="217" spans="1:11" ht="15" customHeight="1" x14ac:dyDescent="0.2">
      <c r="A217" s="375"/>
      <c r="B217" s="196"/>
      <c r="C217" s="196"/>
      <c r="D217" s="196"/>
      <c r="E217" s="196"/>
      <c r="F217" s="196"/>
      <c r="G217" s="196"/>
      <c r="H217" s="232"/>
      <c r="I217" s="232"/>
      <c r="J217" s="232"/>
      <c r="K217" s="383"/>
    </row>
    <row r="218" spans="1:11" ht="14.25" customHeight="1" x14ac:dyDescent="0.2">
      <c r="A218" s="367" t="s">
        <v>87</v>
      </c>
      <c r="B218" s="128">
        <v>7.5999999999999998E-2</v>
      </c>
      <c r="C218" s="128">
        <v>7.1999999999999995E-2</v>
      </c>
      <c r="D218" s="128">
        <v>7.0999999999999994E-2</v>
      </c>
      <c r="E218" s="128">
        <v>7.0999999999999994E-2</v>
      </c>
      <c r="F218" s="128">
        <v>7.0999999999999994E-2</v>
      </c>
      <c r="G218" s="128">
        <v>7.2999999999999995E-2</v>
      </c>
      <c r="H218" s="279">
        <v>7.3999999999999996E-2</v>
      </c>
      <c r="I218" s="279">
        <v>7.1999999999999995E-2</v>
      </c>
      <c r="J218" s="279">
        <v>7.3999999999999996E-2</v>
      </c>
      <c r="K218" s="418">
        <v>7.1999999999999995E-2</v>
      </c>
    </row>
    <row r="219" spans="1:11" ht="14.25" customHeight="1" x14ac:dyDescent="0.2">
      <c r="A219" s="367" t="s">
        <v>86</v>
      </c>
      <c r="B219" s="128">
        <v>0.374</v>
      </c>
      <c r="C219" s="128">
        <v>0.34899999999999998</v>
      </c>
      <c r="D219" s="128">
        <v>0.34599999999999997</v>
      </c>
      <c r="E219" s="128">
        <v>0.34899999999999998</v>
      </c>
      <c r="F219" s="128">
        <v>0.33900000000000002</v>
      </c>
      <c r="G219" s="128">
        <v>0.40200000000000002</v>
      </c>
      <c r="H219" s="279">
        <v>0.372</v>
      </c>
      <c r="I219" s="279">
        <v>0.36499999999999999</v>
      </c>
      <c r="J219" s="279">
        <v>0.35799999999999998</v>
      </c>
      <c r="K219" s="418">
        <v>0.34899999999999998</v>
      </c>
    </row>
    <row r="220" spans="1:11" ht="14.25" customHeight="1" x14ac:dyDescent="0.2">
      <c r="A220" s="367" t="s">
        <v>85</v>
      </c>
      <c r="B220" s="128">
        <v>0.374</v>
      </c>
      <c r="C220" s="128">
        <v>0.34899999999999998</v>
      </c>
      <c r="D220" s="128">
        <v>0.34599999999999997</v>
      </c>
      <c r="E220" s="128">
        <v>0.34899999999999998</v>
      </c>
      <c r="F220" s="128">
        <v>0.33900000000000002</v>
      </c>
      <c r="G220" s="128">
        <v>0.40200000000000002</v>
      </c>
      <c r="H220" s="279">
        <v>0.372</v>
      </c>
      <c r="I220" s="279">
        <v>0.36499999999999999</v>
      </c>
      <c r="J220" s="279">
        <v>0.35799999999999998</v>
      </c>
      <c r="K220" s="418">
        <v>0.34899999999999998</v>
      </c>
    </row>
    <row r="221" spans="1:11" ht="14.25" customHeight="1" x14ac:dyDescent="0.2">
      <c r="A221" s="367" t="s">
        <v>84</v>
      </c>
      <c r="B221" s="128">
        <v>0.38</v>
      </c>
      <c r="C221" s="128">
        <v>0.35499999999999998</v>
      </c>
      <c r="D221" s="128">
        <v>0.35</v>
      </c>
      <c r="E221" s="128">
        <v>0.35199999999999998</v>
      </c>
      <c r="F221" s="128">
        <v>0.34200000000000003</v>
      </c>
      <c r="G221" s="128">
        <v>0.40500000000000003</v>
      </c>
      <c r="H221" s="279">
        <v>0.375</v>
      </c>
      <c r="I221" s="279">
        <v>0.36699999999999999</v>
      </c>
      <c r="J221" s="279">
        <v>0.35799999999999998</v>
      </c>
      <c r="K221" s="418">
        <v>0.34899999999999998</v>
      </c>
    </row>
    <row r="222" spans="1:11" ht="14.25" customHeight="1" x14ac:dyDescent="0.2">
      <c r="A222" s="375"/>
      <c r="B222" s="368"/>
      <c r="C222" s="368"/>
      <c r="D222" s="368"/>
      <c r="E222" s="368"/>
      <c r="F222" s="368"/>
      <c r="G222" s="368"/>
      <c r="H222" s="368"/>
      <c r="I222" s="368"/>
      <c r="J222" s="215"/>
      <c r="K222" s="379"/>
    </row>
    <row r="223" spans="1:11" ht="24.6" customHeight="1" x14ac:dyDescent="0.2">
      <c r="A223" s="444" t="s">
        <v>135</v>
      </c>
      <c r="B223" s="445"/>
      <c r="C223" s="445"/>
      <c r="D223" s="445"/>
      <c r="E223" s="445"/>
      <c r="F223" s="445"/>
      <c r="G223" s="445"/>
      <c r="H223" s="445"/>
      <c r="I223" s="445"/>
      <c r="J223" s="445"/>
      <c r="K223" s="446"/>
    </row>
    <row r="224" spans="1:11" ht="8.25" customHeight="1" x14ac:dyDescent="0.2">
      <c r="J224" s="215"/>
      <c r="K224" s="215"/>
    </row>
    <row r="225" spans="10:11" ht="24" customHeight="1" x14ac:dyDescent="0.2">
      <c r="J225" s="215"/>
      <c r="K225" s="215"/>
    </row>
    <row r="226" spans="10:11" ht="23.25" customHeight="1" x14ac:dyDescent="0.2">
      <c r="J226" s="215"/>
      <c r="K226" s="215"/>
    </row>
    <row r="227" spans="10:11" ht="24" customHeight="1" x14ac:dyDescent="0.2">
      <c r="J227" s="215"/>
      <c r="K227" s="215"/>
    </row>
    <row r="228" spans="10:11" x14ac:dyDescent="0.2">
      <c r="J228" s="215"/>
      <c r="K228" s="215"/>
    </row>
    <row r="229" spans="10:11" x14ac:dyDescent="0.2">
      <c r="J229" s="215"/>
      <c r="K229" s="215"/>
    </row>
    <row r="230" spans="10:11" x14ac:dyDescent="0.2">
      <c r="J230" s="215"/>
      <c r="K230" s="215"/>
    </row>
    <row r="231" spans="10:11" ht="12.75" customHeight="1" x14ac:dyDescent="0.2">
      <c r="J231" s="215"/>
      <c r="K231" s="215"/>
    </row>
    <row r="232" spans="10:11" x14ac:dyDescent="0.2">
      <c r="J232" s="215"/>
      <c r="K232" s="215"/>
    </row>
    <row r="233" spans="10:11" x14ac:dyDescent="0.2">
      <c r="J233" s="215"/>
      <c r="K233" s="215"/>
    </row>
    <row r="234" spans="10:11" x14ac:dyDescent="0.2">
      <c r="J234" s="215"/>
      <c r="K234" s="215"/>
    </row>
    <row r="235" spans="10:11" x14ac:dyDescent="0.2">
      <c r="J235" s="215"/>
      <c r="K235" s="215"/>
    </row>
    <row r="236" spans="10:11" x14ac:dyDescent="0.2">
      <c r="J236" s="215"/>
      <c r="K236" s="215"/>
    </row>
    <row r="237" spans="10:11" x14ac:dyDescent="0.2">
      <c r="J237" s="215"/>
      <c r="K237" s="215"/>
    </row>
    <row r="238" spans="10:11" x14ac:dyDescent="0.2">
      <c r="J238" s="215"/>
      <c r="K238" s="215"/>
    </row>
    <row r="239" spans="10:11" x14ac:dyDescent="0.2">
      <c r="J239" s="215"/>
      <c r="K239" s="215"/>
    </row>
    <row r="240" spans="10:11" x14ac:dyDescent="0.2">
      <c r="J240" s="215"/>
      <c r="K240" s="215"/>
    </row>
    <row r="241" spans="10:11" x14ac:dyDescent="0.2">
      <c r="J241" s="215"/>
      <c r="K241" s="215"/>
    </row>
    <row r="242" spans="10:11" ht="24" customHeight="1" x14ac:dyDescent="0.2">
      <c r="J242" s="215"/>
      <c r="K242" s="215"/>
    </row>
    <row r="243" spans="10:11" ht="9" customHeight="1" x14ac:dyDescent="0.2"/>
    <row r="244" spans="10:11" ht="15" customHeight="1" x14ac:dyDescent="0.2"/>
    <row r="246" spans="10:11" ht="15" customHeight="1" x14ac:dyDescent="0.2"/>
    <row r="247" spans="10:11" ht="15" customHeight="1" x14ac:dyDescent="0.2"/>
    <row r="248" spans="10:11" ht="15" customHeight="1" x14ac:dyDescent="0.2"/>
    <row r="249" spans="10:11" ht="15" customHeight="1" x14ac:dyDescent="0.2"/>
    <row r="250" spans="10:11" ht="15" customHeight="1" x14ac:dyDescent="0.2"/>
    <row r="251" spans="10:11" ht="15" customHeight="1" x14ac:dyDescent="0.2"/>
  </sheetData>
  <mergeCells count="20">
    <mergeCell ref="A223:K223"/>
    <mergeCell ref="A195:K195"/>
    <mergeCell ref="A144:K144"/>
    <mergeCell ref="A152:K152"/>
    <mergeCell ref="A153:K153"/>
    <mergeCell ref="A154:K154"/>
    <mergeCell ref="A155:K155"/>
    <mergeCell ref="A156:K156"/>
    <mergeCell ref="A157:K157"/>
    <mergeCell ref="A150:H150"/>
    <mergeCell ref="A162:C162"/>
    <mergeCell ref="A197:H197"/>
    <mergeCell ref="A158:K158"/>
    <mergeCell ref="A159:K159"/>
    <mergeCell ref="A160:K160"/>
    <mergeCell ref="A128:K128"/>
    <mergeCell ref="A129:K129"/>
    <mergeCell ref="A130:K130"/>
    <mergeCell ref="A131:K131"/>
    <mergeCell ref="A133:K133"/>
  </mergeCells>
  <pageMargins left="0.75" right="0.75" top="1" bottom="1" header="0.5" footer="0.5"/>
  <pageSetup scale="53" fitToHeight="0" orientation="landscape" r:id="rId1"/>
  <rowBreaks count="3" manualBreakCount="3">
    <brk id="52" max="9" man="1"/>
    <brk id="102" max="9" man="1"/>
    <brk id="150"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86"/>
  <sheetViews>
    <sheetView tabSelected="1" showRuler="0" view="pageBreakPreview" zoomScaleNormal="110" zoomScaleSheetLayoutView="100" workbookViewId="0">
      <pane xSplit="1" ySplit="2" topLeftCell="B3" activePane="bottomRight" state="frozen"/>
      <selection pane="topRight" activeCell="B1" sqref="B1"/>
      <selection pane="bottomLeft" activeCell="A3" sqref="A3"/>
      <selection pane="bottomRight"/>
    </sheetView>
  </sheetViews>
  <sheetFormatPr defaultColWidth="13.5703125" defaultRowHeight="12.75" x14ac:dyDescent="0.2"/>
  <cols>
    <col min="1" max="1" width="41" style="77" customWidth="1"/>
    <col min="2" max="6" width="8" style="77" customWidth="1"/>
    <col min="7" max="7" width="8" style="152" customWidth="1"/>
    <col min="8" max="11" width="8" style="180" customWidth="1"/>
    <col min="12" max="14" width="8" style="77" customWidth="1"/>
    <col min="15" max="23" width="17" style="77" customWidth="1"/>
    <col min="24" max="16384" width="13.5703125" style="77"/>
  </cols>
  <sheetData>
    <row r="1" spans="1:14" ht="53.25" customHeight="1" x14ac:dyDescent="0.2">
      <c r="A1" s="14"/>
    </row>
    <row r="2" spans="1:14" ht="24.75" customHeight="1" x14ac:dyDescent="0.2">
      <c r="A2" s="13" t="s">
        <v>131</v>
      </c>
      <c r="B2" s="79" t="s">
        <v>39</v>
      </c>
      <c r="C2" s="80" t="s">
        <v>136</v>
      </c>
      <c r="D2" s="80" t="s">
        <v>142</v>
      </c>
      <c r="E2" s="80" t="s">
        <v>151</v>
      </c>
      <c r="F2" s="80" t="s">
        <v>189</v>
      </c>
      <c r="G2" s="153" t="s">
        <v>198</v>
      </c>
      <c r="H2" s="153" t="s">
        <v>230</v>
      </c>
      <c r="I2" s="153" t="s">
        <v>232</v>
      </c>
      <c r="J2" s="153" t="s">
        <v>260</v>
      </c>
      <c r="K2" s="153" t="s">
        <v>285</v>
      </c>
      <c r="L2" s="13" t="s">
        <v>130</v>
      </c>
      <c r="M2" s="13" t="s">
        <v>192</v>
      </c>
      <c r="N2" s="13" t="s">
        <v>258</v>
      </c>
    </row>
    <row r="3" spans="1:14" ht="24.75" customHeight="1" x14ac:dyDescent="0.2">
      <c r="N3" s="180"/>
    </row>
    <row r="4" spans="1:14" ht="15" customHeight="1" x14ac:dyDescent="0.2">
      <c r="A4" s="77" t="s">
        <v>278</v>
      </c>
      <c r="N4" s="180"/>
    </row>
    <row r="5" spans="1:14" ht="17.25" customHeight="1" x14ac:dyDescent="0.2">
      <c r="A5" s="77" t="s">
        <v>129</v>
      </c>
      <c r="B5" s="120">
        <v>-74</v>
      </c>
      <c r="C5" s="120">
        <v>-58</v>
      </c>
      <c r="D5" s="120">
        <v>-54</v>
      </c>
      <c r="E5" s="120">
        <v>-41</v>
      </c>
      <c r="F5" s="120">
        <v>-37</v>
      </c>
      <c r="G5" s="120">
        <v>-32</v>
      </c>
      <c r="H5" s="273">
        <v>-30</v>
      </c>
      <c r="I5" s="273">
        <v>-27</v>
      </c>
      <c r="J5" s="120">
        <v>-17</v>
      </c>
      <c r="K5" s="120">
        <f>J9</f>
        <v>86</v>
      </c>
      <c r="L5" s="120">
        <f>B5</f>
        <v>-74</v>
      </c>
      <c r="M5" s="120">
        <f>F5</f>
        <v>-37</v>
      </c>
      <c r="N5" s="120">
        <f>J5</f>
        <v>-17</v>
      </c>
    </row>
    <row r="6" spans="1:14" s="180" customFormat="1" ht="17.25" customHeight="1" x14ac:dyDescent="0.2">
      <c r="A6" s="180" t="s">
        <v>279</v>
      </c>
      <c r="B6" s="343">
        <v>0</v>
      </c>
      <c r="C6" s="343">
        <v>0</v>
      </c>
      <c r="D6" s="343">
        <v>0</v>
      </c>
      <c r="E6" s="343">
        <v>0</v>
      </c>
      <c r="F6" s="343">
        <v>0</v>
      </c>
      <c r="G6" s="343">
        <v>0</v>
      </c>
      <c r="H6" s="343">
        <v>0</v>
      </c>
      <c r="I6" s="343">
        <v>0</v>
      </c>
      <c r="J6" s="121">
        <v>114</v>
      </c>
      <c r="K6" s="121">
        <v>0</v>
      </c>
      <c r="L6" s="343">
        <v>0</v>
      </c>
      <c r="M6" s="343">
        <v>0</v>
      </c>
      <c r="N6" s="121">
        <f>J6</f>
        <v>114</v>
      </c>
    </row>
    <row r="7" spans="1:14" ht="15.75" customHeight="1" x14ac:dyDescent="0.2">
      <c r="A7" s="180" t="s">
        <v>262</v>
      </c>
      <c r="B7" s="121">
        <v>21</v>
      </c>
      <c r="C7" s="121">
        <v>19</v>
      </c>
      <c r="D7" s="121">
        <v>34</v>
      </c>
      <c r="E7" s="121">
        <v>12</v>
      </c>
      <c r="F7" s="121">
        <v>12</v>
      </c>
      <c r="G7" s="121">
        <v>8</v>
      </c>
      <c r="H7" s="274">
        <v>12</v>
      </c>
      <c r="I7" s="274">
        <v>19</v>
      </c>
      <c r="J7" s="121">
        <v>-6</v>
      </c>
      <c r="K7" s="121">
        <v>1</v>
      </c>
      <c r="L7" s="121">
        <v>86</v>
      </c>
      <c r="M7" s="121">
        <v>51</v>
      </c>
      <c r="N7" s="121">
        <f>J7+K7</f>
        <v>-5</v>
      </c>
    </row>
    <row r="8" spans="1:14" ht="15" customHeight="1" x14ac:dyDescent="0.2">
      <c r="A8" s="180" t="s">
        <v>263</v>
      </c>
      <c r="B8" s="122">
        <v>-5</v>
      </c>
      <c r="C8" s="122">
        <v>-15</v>
      </c>
      <c r="D8" s="122">
        <v>-21</v>
      </c>
      <c r="E8" s="122">
        <v>-8</v>
      </c>
      <c r="F8" s="122">
        <v>-7</v>
      </c>
      <c r="G8" s="122">
        <v>-6</v>
      </c>
      <c r="H8" s="275">
        <v>-9</v>
      </c>
      <c r="I8" s="275">
        <v>-9</v>
      </c>
      <c r="J8" s="122">
        <v>-5</v>
      </c>
      <c r="K8" s="366">
        <v>-5</v>
      </c>
      <c r="L8" s="121">
        <v>-49</v>
      </c>
      <c r="M8" s="121">
        <v>-31</v>
      </c>
      <c r="N8" s="121">
        <f>J8+K8</f>
        <v>-10</v>
      </c>
    </row>
    <row r="9" spans="1:14" ht="15" customHeight="1" thickBot="1" x14ac:dyDescent="0.25">
      <c r="A9" s="123" t="s">
        <v>128</v>
      </c>
      <c r="B9" s="124">
        <v>-58</v>
      </c>
      <c r="C9" s="124">
        <v>-54</v>
      </c>
      <c r="D9" s="124">
        <v>-41</v>
      </c>
      <c r="E9" s="124">
        <v>-37</v>
      </c>
      <c r="F9" s="124">
        <v>-32</v>
      </c>
      <c r="G9" s="124">
        <v>-30</v>
      </c>
      <c r="H9" s="276">
        <v>-27</v>
      </c>
      <c r="I9" s="276">
        <v>-17</v>
      </c>
      <c r="J9" s="124">
        <v>86</v>
      </c>
      <c r="K9" s="124">
        <v>82</v>
      </c>
      <c r="L9" s="124">
        <f>SUM(L5:L8)</f>
        <v>-37</v>
      </c>
      <c r="M9" s="124">
        <f t="shared" ref="M9:N9" si="0">SUM(M5:M8)</f>
        <v>-17</v>
      </c>
      <c r="N9" s="124">
        <f t="shared" si="0"/>
        <v>82</v>
      </c>
    </row>
    <row r="10" spans="1:14" ht="38.1" customHeight="1" thickTop="1" x14ac:dyDescent="0.2">
      <c r="A10" s="466" t="s">
        <v>280</v>
      </c>
      <c r="B10" s="466"/>
      <c r="C10" s="466"/>
      <c r="D10" s="466"/>
      <c r="E10" s="466"/>
      <c r="F10" s="466"/>
      <c r="G10" s="466"/>
      <c r="H10" s="466"/>
      <c r="I10" s="466"/>
      <c r="J10" s="466"/>
      <c r="K10" s="466"/>
      <c r="L10" s="466"/>
      <c r="M10" s="466"/>
      <c r="N10" s="466"/>
    </row>
    <row r="11" spans="1:14" ht="15" customHeight="1" x14ac:dyDescent="0.2">
      <c r="B11" s="340"/>
      <c r="C11" s="340"/>
      <c r="D11" s="340"/>
      <c r="E11" s="340"/>
      <c r="F11" s="340"/>
      <c r="G11" s="340"/>
      <c r="H11" s="340"/>
      <c r="I11" s="340"/>
      <c r="J11" s="340"/>
      <c r="K11" s="340"/>
      <c r="L11" s="340"/>
      <c r="M11" s="340"/>
      <c r="N11" s="340"/>
    </row>
    <row r="12" spans="1:14" s="180" customFormat="1" ht="15" customHeight="1" x14ac:dyDescent="0.2">
      <c r="B12" s="340"/>
      <c r="C12" s="340"/>
      <c r="D12" s="340"/>
      <c r="E12" s="340"/>
      <c r="F12" s="340"/>
      <c r="G12" s="340"/>
      <c r="H12" s="340"/>
      <c r="I12" s="340"/>
      <c r="J12" s="340"/>
      <c r="K12" s="340"/>
      <c r="L12" s="340"/>
      <c r="M12" s="340"/>
      <c r="N12" s="340"/>
    </row>
    <row r="13" spans="1:14" ht="15" customHeight="1" x14ac:dyDescent="0.2">
      <c r="B13" s="340"/>
      <c r="C13" s="340"/>
      <c r="D13" s="340"/>
      <c r="E13" s="340"/>
      <c r="F13" s="340"/>
      <c r="G13" s="340"/>
      <c r="H13" s="340"/>
      <c r="I13" s="340"/>
      <c r="J13" s="340"/>
      <c r="K13" s="340"/>
      <c r="L13" s="340"/>
      <c r="M13" s="340"/>
      <c r="N13" s="340"/>
    </row>
    <row r="14" spans="1:14" ht="35.25" customHeight="1" x14ac:dyDescent="0.2"/>
    <row r="15" spans="1:14" ht="15" customHeight="1" x14ac:dyDescent="0.2"/>
    <row r="16" spans="1:14" ht="15" customHeight="1" x14ac:dyDescent="0.2">
      <c r="A16" s="78"/>
    </row>
    <row r="17" spans="1:13" ht="15" customHeight="1" x14ac:dyDescent="0.2">
      <c r="A17" s="78"/>
      <c r="B17" s="340"/>
      <c r="C17" s="340"/>
      <c r="D17" s="340"/>
      <c r="E17" s="340"/>
      <c r="F17" s="340"/>
      <c r="G17" s="340"/>
      <c r="H17" s="340"/>
      <c r="I17" s="340"/>
      <c r="J17" s="340"/>
      <c r="K17" s="340"/>
      <c r="L17" s="340"/>
      <c r="M17" s="340"/>
    </row>
    <row r="18" spans="1:13" ht="15" customHeight="1" x14ac:dyDescent="0.2">
      <c r="A18" s="78"/>
      <c r="B18" s="340"/>
      <c r="C18" s="340"/>
      <c r="D18" s="340"/>
      <c r="E18" s="340"/>
      <c r="F18" s="340"/>
      <c r="G18" s="340"/>
      <c r="H18" s="340"/>
      <c r="I18" s="340"/>
      <c r="J18" s="340"/>
      <c r="K18" s="340"/>
      <c r="L18" s="340"/>
      <c r="M18" s="340"/>
    </row>
    <row r="19" spans="1:13" ht="15" customHeight="1" x14ac:dyDescent="0.2">
      <c r="A19" s="78"/>
      <c r="B19" s="340"/>
      <c r="C19" s="340"/>
      <c r="D19" s="340"/>
      <c r="E19" s="340"/>
      <c r="F19" s="340"/>
      <c r="G19" s="340"/>
      <c r="H19" s="340"/>
      <c r="I19" s="340"/>
      <c r="J19" s="340"/>
      <c r="K19" s="340"/>
      <c r="L19" s="340"/>
      <c r="M19" s="340"/>
    </row>
    <row r="20" spans="1:13" ht="15" customHeight="1" x14ac:dyDescent="0.2">
      <c r="B20" s="340"/>
      <c r="C20" s="340"/>
      <c r="D20" s="340"/>
      <c r="E20" s="340"/>
      <c r="F20" s="340"/>
      <c r="G20" s="340"/>
      <c r="H20" s="340"/>
      <c r="I20" s="340"/>
      <c r="J20" s="340"/>
      <c r="K20" s="340"/>
      <c r="L20" s="340"/>
      <c r="M20" s="340"/>
    </row>
    <row r="21" spans="1:13" ht="15" customHeight="1" x14ac:dyDescent="0.2">
      <c r="B21" s="340"/>
      <c r="C21" s="340"/>
      <c r="D21" s="340"/>
      <c r="E21" s="340"/>
      <c r="F21" s="340"/>
      <c r="G21" s="340"/>
      <c r="H21" s="340"/>
      <c r="I21" s="340"/>
      <c r="J21" s="340"/>
      <c r="K21" s="340"/>
      <c r="L21" s="340"/>
      <c r="M21" s="340"/>
    </row>
    <row r="22" spans="1:13" ht="35.25" customHeight="1" x14ac:dyDescent="0.2"/>
    <row r="23" spans="1:13" ht="15" customHeight="1" x14ac:dyDescent="0.2"/>
    <row r="24" spans="1:13" ht="15" customHeight="1" x14ac:dyDescent="0.2">
      <c r="A24" s="78"/>
    </row>
    <row r="25" spans="1:13" ht="15" customHeight="1" x14ac:dyDescent="0.2">
      <c r="A25" s="78"/>
    </row>
    <row r="26" spans="1:13" ht="15" customHeight="1" x14ac:dyDescent="0.2">
      <c r="A26" s="78"/>
    </row>
    <row r="27" spans="1:13" ht="15" customHeight="1" x14ac:dyDescent="0.2">
      <c r="A27" s="78"/>
    </row>
    <row r="28" spans="1:13" ht="15" customHeight="1" x14ac:dyDescent="0.2"/>
    <row r="29" spans="1:13" ht="15" customHeight="1" x14ac:dyDescent="0.2"/>
    <row r="30" spans="1:13" ht="35.25" customHeight="1" x14ac:dyDescent="0.2"/>
    <row r="31" spans="1:13" ht="15" customHeight="1" x14ac:dyDescent="0.2"/>
    <row r="32" spans="1:13" ht="15" customHeight="1" x14ac:dyDescent="0.2">
      <c r="A32" s="78"/>
    </row>
    <row r="33" spans="1:1" ht="15" customHeight="1" x14ac:dyDescent="0.2">
      <c r="A33" s="78"/>
    </row>
    <row r="34" spans="1:1" ht="15" customHeight="1" x14ac:dyDescent="0.2">
      <c r="A34" s="78"/>
    </row>
    <row r="35" spans="1:1" ht="15" customHeight="1" x14ac:dyDescent="0.2">
      <c r="A35" s="78"/>
    </row>
    <row r="36" spans="1:1" ht="15" customHeight="1" x14ac:dyDescent="0.2"/>
    <row r="37" spans="1:1" ht="15" customHeight="1" x14ac:dyDescent="0.2"/>
    <row r="38" spans="1:1" ht="35.25" customHeight="1" x14ac:dyDescent="0.2"/>
    <row r="39" spans="1:1" ht="15" customHeight="1" x14ac:dyDescent="0.2"/>
    <row r="40" spans="1:1" ht="15" customHeight="1" x14ac:dyDescent="0.2">
      <c r="A40" s="78"/>
    </row>
    <row r="41" spans="1:1" ht="15" customHeight="1" x14ac:dyDescent="0.2">
      <c r="A41" s="78"/>
    </row>
    <row r="42" spans="1:1" ht="15" customHeight="1" x14ac:dyDescent="0.2">
      <c r="A42" s="78"/>
    </row>
    <row r="43" spans="1:1" ht="15" customHeight="1" x14ac:dyDescent="0.2">
      <c r="A43" s="78"/>
    </row>
    <row r="44" spans="1:1" ht="15" customHeight="1" x14ac:dyDescent="0.2"/>
    <row r="45" spans="1:1" ht="15" customHeight="1" x14ac:dyDescent="0.2"/>
    <row r="46" spans="1:1" ht="35.25" customHeight="1" x14ac:dyDescent="0.2"/>
    <row r="47" spans="1:1" ht="15" customHeight="1" x14ac:dyDescent="0.2"/>
    <row r="48" spans="1:1" ht="15" customHeight="1" x14ac:dyDescent="0.2">
      <c r="A48" s="78"/>
    </row>
    <row r="49" spans="1:1" ht="15" customHeight="1" x14ac:dyDescent="0.2">
      <c r="A49" s="78"/>
    </row>
    <row r="50" spans="1:1" ht="15" customHeight="1" x14ac:dyDescent="0.2">
      <c r="A50" s="78"/>
    </row>
    <row r="51" spans="1:1" ht="15" customHeight="1" x14ac:dyDescent="0.2">
      <c r="A51" s="78"/>
    </row>
    <row r="52" spans="1:1" ht="15" customHeight="1" x14ac:dyDescent="0.2"/>
    <row r="53" spans="1:1" ht="15" customHeight="1" x14ac:dyDescent="0.2"/>
    <row r="54" spans="1:1" ht="35.25" customHeight="1" x14ac:dyDescent="0.2"/>
    <row r="55" spans="1:1" ht="15" customHeight="1" x14ac:dyDescent="0.2"/>
    <row r="56" spans="1:1" ht="15" customHeight="1" x14ac:dyDescent="0.2">
      <c r="A56" s="78"/>
    </row>
    <row r="57" spans="1:1" ht="15" customHeight="1" x14ac:dyDescent="0.2">
      <c r="A57" s="78"/>
    </row>
    <row r="58" spans="1:1" ht="15" customHeight="1" x14ac:dyDescent="0.2">
      <c r="A58" s="78"/>
    </row>
    <row r="59" spans="1:1" ht="15" customHeight="1" x14ac:dyDescent="0.2">
      <c r="A59" s="78"/>
    </row>
    <row r="60" spans="1:1" ht="15" customHeight="1" x14ac:dyDescent="0.2"/>
    <row r="61" spans="1:1" ht="15" customHeight="1" x14ac:dyDescent="0.2"/>
    <row r="62" spans="1:1" ht="35.25" customHeight="1" x14ac:dyDescent="0.2"/>
    <row r="63" spans="1:1" ht="15" customHeight="1" x14ac:dyDescent="0.2"/>
    <row r="64" spans="1:1" ht="15" customHeight="1" x14ac:dyDescent="0.2">
      <c r="A64" s="78"/>
    </row>
    <row r="65" spans="1:1" ht="15" customHeight="1" x14ac:dyDescent="0.2">
      <c r="A65" s="78"/>
    </row>
    <row r="66" spans="1:1" ht="15" customHeight="1" x14ac:dyDescent="0.2">
      <c r="A66" s="78"/>
    </row>
    <row r="67" spans="1:1" ht="15" customHeight="1" x14ac:dyDescent="0.2">
      <c r="A67" s="78"/>
    </row>
    <row r="68" spans="1:1" ht="15" customHeight="1" x14ac:dyDescent="0.2"/>
    <row r="69" spans="1:1" ht="15" customHeight="1" x14ac:dyDescent="0.2"/>
    <row r="70" spans="1:1" ht="35.25" customHeight="1" x14ac:dyDescent="0.2"/>
    <row r="71" spans="1:1" ht="15" customHeight="1" x14ac:dyDescent="0.2"/>
    <row r="72" spans="1:1" ht="15" customHeight="1" x14ac:dyDescent="0.2">
      <c r="A72" s="78"/>
    </row>
    <row r="73" spans="1:1" ht="15" customHeight="1" x14ac:dyDescent="0.2">
      <c r="A73" s="78"/>
    </row>
    <row r="74" spans="1:1" ht="15" customHeight="1" x14ac:dyDescent="0.2">
      <c r="A74" s="78"/>
    </row>
    <row r="75" spans="1:1" ht="15" customHeight="1" x14ac:dyDescent="0.2">
      <c r="A75" s="78"/>
    </row>
    <row r="76" spans="1:1" ht="15" customHeight="1" x14ac:dyDescent="0.2"/>
    <row r="77" spans="1:1" ht="15" customHeight="1" x14ac:dyDescent="0.2"/>
    <row r="78" spans="1:1" ht="15" customHeight="1" x14ac:dyDescent="0.2"/>
    <row r="79" spans="1:1" ht="15" customHeight="1" x14ac:dyDescent="0.2"/>
    <row r="80" spans="1:1"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sheetData>
  <mergeCells count="1">
    <mergeCell ref="A10:N10"/>
  </mergeCells>
  <pageMargins left="0.75" right="0.75" top="1" bottom="1" header="0.5" footer="0.5"/>
  <pageSetup scale="8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678EF11457B2C46AEC5C456326305B8" ma:contentTypeVersion="4" ma:contentTypeDescription="Create a new document." ma:contentTypeScope="" ma:versionID="b7f161a6deebaf2b1af06b88ec5c7463">
  <xsd:schema xmlns:xsd="http://www.w3.org/2001/XMLSchema" xmlns:xs="http://www.w3.org/2001/XMLSchema" xmlns:p="http://schemas.microsoft.com/office/2006/metadata/properties" xmlns:ns3="674d038b-e69f-4bd3-84a0-366d93e46b57" targetNamespace="http://schemas.microsoft.com/office/2006/metadata/properties" ma:root="true" ma:fieldsID="20acbfafe3a489c016b1fbe12128cfbb" ns3:_="">
    <xsd:import namespace="674d038b-e69f-4bd3-84a0-366d93e46b5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4d038b-e69f-4bd3-84a0-366d93e46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E58552-9789-4811-ABBE-919B810972D1}">
  <ds:schemaRefs>
    <ds:schemaRef ds:uri="http://schemas.microsoft.com/sharepoint/v3/contenttype/forms"/>
  </ds:schemaRefs>
</ds:datastoreItem>
</file>

<file path=customXml/itemProps2.xml><?xml version="1.0" encoding="utf-8"?>
<ds:datastoreItem xmlns:ds="http://schemas.openxmlformats.org/officeDocument/2006/customXml" ds:itemID="{988BD411-5A91-4B9B-A290-D56F641D223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2C65216-5493-4CF0-963F-D44F6B119E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4d038b-e69f-4bd3-84a0-366d93e46b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Income Statement</vt:lpstr>
      <vt:lpstr>Balance Sheet</vt:lpstr>
      <vt:lpstr>Net Interest Margin</vt:lpstr>
      <vt:lpstr>Key Performance Metrics</vt:lpstr>
      <vt:lpstr>ACL History</vt:lpstr>
      <vt:lpstr>'Balance Sheet'!Print_Area</vt:lpstr>
      <vt:lpstr>'Income Statement'!Print_Area</vt:lpstr>
      <vt:lpstr>'Key Performance Metrics'!Print_Area</vt:lpstr>
      <vt:lpstr>'Net Interest Margin'!Print_Area</vt:lpstr>
      <vt:lpstr>'Key Performance Metrics'!Print_Titles</vt:lpstr>
      <vt:lpstr>'Net Interest Margin'!Print_Titles</vt:lpstr>
    </vt:vector>
  </TitlesOfParts>
  <Company>E*Trade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jill.goldfarb@etrade.com</dc:creator>
  <cp:lastModifiedBy>Fong, Kaitlin</cp:lastModifiedBy>
  <cp:lastPrinted>2020-07-21T22:10:02Z</cp:lastPrinted>
  <dcterms:created xsi:type="dcterms:W3CDTF">2018-04-13T18:44:39Z</dcterms:created>
  <dcterms:modified xsi:type="dcterms:W3CDTF">2020-07-23T14:49:19Z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TitusGUID">
    <vt:lpwstr>0f091cde-18a4-4694-805b-13228c4e58bc</vt:lpwstr>
  </property>
  <property fmtid="{D5CDD505-2E9C-101B-9397-08002B2CF9AE}" pid="4" name="SV_HIDDEN_GRID_QUERY_LIST_4F35BF76-6C0D-4D9B-82B2-816C12CF3733">
    <vt:lpwstr>empty_477D106A-C0D6-4607-AEBD-E2C9D60EA279</vt:lpwstr>
  </property>
  <property fmtid="{D5CDD505-2E9C-101B-9397-08002B2CF9AE}" pid="5" name="Classification">
    <vt:lpwstr>Internal</vt:lpwstr>
  </property>
  <property fmtid="{D5CDD505-2E9C-101B-9397-08002B2CF9AE}" pid="6" name="VisualMarking">
    <vt:lpwstr>NotSelected</vt:lpwstr>
  </property>
  <property fmtid="{D5CDD505-2E9C-101B-9397-08002B2CF9AE}" pid="7" name="ContentTypeId">
    <vt:lpwstr>0x0101002678EF11457B2C46AEC5C456326305B8</vt:lpwstr>
  </property>
</Properties>
</file>